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2880" windowWidth="23775" windowHeight="8490"/>
  </bookViews>
  <sheets>
    <sheet name="17кв4т" sheetId="17" r:id="rId1"/>
  </sheets>
  <definedNames>
    <definedName name="Z_500C2F4F_1743_499A_A051_20565DBF52B2_.wvu.PrintArea" localSheetId="0" hidden="1">'17кв4т'!$A$1:$BC$74</definedName>
    <definedName name="_xlnm.Print_Area" localSheetId="0">'17кв4т'!$A$1:$BC$128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M35" i="17" l="1"/>
  <c r="AJ35" i="17"/>
  <c r="AH35" i="17"/>
  <c r="AE35" i="17"/>
  <c r="M35" i="17"/>
  <c r="L35" i="17"/>
  <c r="J35" i="17"/>
  <c r="H35" i="17"/>
  <c r="G35" i="17"/>
  <c r="E35" i="17"/>
  <c r="AM59" i="17" l="1"/>
  <c r="AM58" i="17" s="1"/>
  <c r="AM22" i="17" s="1"/>
  <c r="AL59" i="17"/>
  <c r="AL58" i="17" s="1"/>
  <c r="AL22" i="17" s="1"/>
  <c r="AM46" i="17"/>
  <c r="AL46" i="17"/>
  <c r="AM39" i="17"/>
  <c r="AM30" i="17" s="1"/>
  <c r="AL39" i="17"/>
  <c r="AL35" i="17"/>
  <c r="AL29" i="17" s="1"/>
  <c r="AL28" i="17" s="1"/>
  <c r="AL27" i="17" s="1"/>
  <c r="AL21" i="17" s="1"/>
  <c r="AL30" i="17"/>
  <c r="AM29" i="17"/>
  <c r="AG46" i="17"/>
  <c r="AH59" i="17"/>
  <c r="AH58" i="17" s="1"/>
  <c r="AH22" i="17" s="1"/>
  <c r="AG59" i="17"/>
  <c r="AG58" i="17" s="1"/>
  <c r="AG22" i="17" s="1"/>
  <c r="AH46" i="17"/>
  <c r="AH39" i="17"/>
  <c r="AH30" i="17" s="1"/>
  <c r="AG39" i="17"/>
  <c r="AG30" i="17" s="1"/>
  <c r="AH29" i="17"/>
  <c r="AG35" i="17"/>
  <c r="AG29" i="17" s="1"/>
  <c r="M59" i="17"/>
  <c r="M58" i="17" s="1"/>
  <c r="M22" i="17" s="1"/>
  <c r="L59" i="17"/>
  <c r="L58" i="17" s="1"/>
  <c r="L22" i="17" s="1"/>
  <c r="M46" i="17"/>
  <c r="L46" i="17"/>
  <c r="M39" i="17"/>
  <c r="L39" i="17"/>
  <c r="L30" i="17" s="1"/>
  <c r="M30" i="17"/>
  <c r="M29" i="17"/>
  <c r="M28" i="17" s="1"/>
  <c r="M27" i="17" s="1"/>
  <c r="M21" i="17" s="1"/>
  <c r="M20" i="17" s="1"/>
  <c r="L29" i="17"/>
  <c r="H46" i="17"/>
  <c r="G46" i="17"/>
  <c r="H29" i="17"/>
  <c r="H28" i="17" s="1"/>
  <c r="H27" i="17" s="1"/>
  <c r="H21" i="17" s="1"/>
  <c r="G29" i="17"/>
  <c r="H30" i="17"/>
  <c r="G30" i="17"/>
  <c r="H39" i="17"/>
  <c r="G39" i="17"/>
  <c r="H58" i="17"/>
  <c r="H22" i="17" s="1"/>
  <c r="H59" i="17"/>
  <c r="G59" i="17"/>
  <c r="G58" i="17" s="1"/>
  <c r="G22" i="17" s="1"/>
  <c r="H20" i="17" l="1"/>
  <c r="AL20" i="17"/>
  <c r="G28" i="17"/>
  <c r="G27" i="17" s="1"/>
  <c r="G21" i="17" s="1"/>
  <c r="G20" i="17" s="1"/>
  <c r="L28" i="17"/>
  <c r="L27" i="17" s="1"/>
  <c r="L21" i="17" s="1"/>
  <c r="L20" i="17" s="1"/>
  <c r="AM28" i="17"/>
  <c r="AM27" i="17" s="1"/>
  <c r="AM21" i="17" s="1"/>
  <c r="AM20" i="17" s="1"/>
  <c r="AH28" i="17"/>
  <c r="AH27" i="17" s="1"/>
  <c r="AH21" i="17" s="1"/>
  <c r="AH20" i="17" s="1"/>
  <c r="AG28" i="17"/>
  <c r="AG27" i="17" s="1"/>
  <c r="AG21" i="17" s="1"/>
  <c r="AG20" i="17" s="1"/>
  <c r="AJ107" i="17"/>
  <c r="AJ103" i="17"/>
  <c r="AJ25" i="17" s="1"/>
  <c r="AJ95" i="17"/>
  <c r="AJ59" i="17"/>
  <c r="AJ58" i="17" s="1"/>
  <c r="AJ46" i="17"/>
  <c r="AJ39" i="17"/>
  <c r="AJ30" i="17" s="1"/>
  <c r="AJ29" i="17"/>
  <c r="AJ28" i="17" s="1"/>
  <c r="AJ27" i="17" s="1"/>
  <c r="AJ21" i="17" s="1"/>
  <c r="J107" i="17"/>
  <c r="J103" i="17" s="1"/>
  <c r="J25" i="17" s="1"/>
  <c r="J95" i="17"/>
  <c r="J59" i="17"/>
  <c r="J58" i="17" s="1"/>
  <c r="J46" i="17"/>
  <c r="J39" i="17"/>
  <c r="J30" i="17" s="1"/>
  <c r="J29" i="17"/>
  <c r="D111" i="17"/>
  <c r="D107" i="17"/>
  <c r="D95" i="17"/>
  <c r="D59" i="17"/>
  <c r="D58" i="17" s="1"/>
  <c r="D46" i="17"/>
  <c r="D39" i="17"/>
  <c r="D30" i="17" s="1"/>
  <c r="D35" i="17"/>
  <c r="D29" i="17" s="1"/>
  <c r="D28" i="17" s="1"/>
  <c r="D21" i="17"/>
  <c r="AD111" i="17"/>
  <c r="AD107" i="17"/>
  <c r="AD103" i="17"/>
  <c r="AD25" i="17" s="1"/>
  <c r="AD95" i="17"/>
  <c r="AD59" i="17"/>
  <c r="AD58" i="17" s="1"/>
  <c r="AD46" i="17"/>
  <c r="AE107" i="17"/>
  <c r="AE103" i="17" s="1"/>
  <c r="AE25" i="17" s="1"/>
  <c r="AE95" i="17"/>
  <c r="AE59" i="17"/>
  <c r="AE46" i="17"/>
  <c r="AE22" i="17" s="1"/>
  <c r="AE39" i="17"/>
  <c r="AE30" i="17" s="1"/>
  <c r="AE29" i="17"/>
  <c r="E107" i="17"/>
  <c r="E103" i="17" s="1"/>
  <c r="E25" i="17" s="1"/>
  <c r="E95" i="17"/>
  <c r="E59" i="17"/>
  <c r="E58" i="17" s="1"/>
  <c r="E46" i="17"/>
  <c r="E22" i="17" s="1"/>
  <c r="E39" i="17"/>
  <c r="E30" i="17" s="1"/>
  <c r="E29" i="17"/>
  <c r="J22" i="17" l="1"/>
  <c r="AE58" i="17"/>
  <c r="D22" i="17"/>
  <c r="D103" i="17"/>
  <c r="D25" i="17" s="1"/>
  <c r="AJ22" i="17"/>
  <c r="AJ20" i="17" s="1"/>
  <c r="J28" i="17"/>
  <c r="J27" i="17" s="1"/>
  <c r="J21" i="17" s="1"/>
  <c r="J20" i="17" s="1"/>
  <c r="D20" i="17"/>
  <c r="AD22" i="17"/>
  <c r="AD20" i="17" s="1"/>
  <c r="AE28" i="17"/>
  <c r="AE27" i="17" s="1"/>
  <c r="AE21" i="17" s="1"/>
  <c r="AE20" i="17" s="1"/>
  <c r="E28" i="17"/>
  <c r="E27" i="17" s="1"/>
  <c r="E21" i="17" s="1"/>
  <c r="E20" i="17" s="1"/>
  <c r="N31" i="17" l="1"/>
  <c r="K31" i="17"/>
  <c r="I31" i="17"/>
  <c r="F31" i="17"/>
  <c r="AN31" i="17"/>
  <c r="AN30" i="17" s="1"/>
  <c r="AK31" i="17"/>
  <c r="AK30" i="17" s="1"/>
  <c r="AI31" i="17"/>
  <c r="AI30" i="17" s="1"/>
  <c r="AF31" i="17"/>
  <c r="AF30" i="17" s="1"/>
  <c r="N64" i="17" l="1"/>
  <c r="N30" i="17" s="1"/>
  <c r="K64" i="17"/>
  <c r="K30" i="17" s="1"/>
  <c r="I64" i="17"/>
  <c r="I30" i="17" s="1"/>
  <c r="F64" i="17"/>
  <c r="F30" i="17" s="1"/>
  <c r="AN68" i="17" l="1"/>
  <c r="AK68" i="17"/>
  <c r="AI68" i="17"/>
  <c r="AI67" i="17" s="1"/>
  <c r="AF68" i="17"/>
  <c r="N68" i="17"/>
  <c r="K68" i="17"/>
  <c r="K67" i="17" s="1"/>
  <c r="I68" i="17"/>
  <c r="F68" i="17"/>
  <c r="F67" i="17" s="1"/>
  <c r="AN67" i="17"/>
  <c r="AK67" i="17"/>
  <c r="AF67" i="17"/>
  <c r="N67" i="17"/>
  <c r="I67" i="17"/>
  <c r="AN26" i="17" l="1"/>
  <c r="AK26" i="17"/>
  <c r="AI26" i="17"/>
  <c r="AF26" i="17"/>
  <c r="AN27" i="17"/>
  <c r="AN22" i="17" s="1"/>
  <c r="AN20" i="17" s="1"/>
  <c r="AK27" i="17"/>
  <c r="AK22" i="17" s="1"/>
  <c r="AK20" i="17" s="1"/>
  <c r="AI27" i="17"/>
  <c r="AI22" i="17" s="1"/>
  <c r="AI20" i="17" s="1"/>
  <c r="AF27" i="17"/>
  <c r="AF22" i="17" s="1"/>
  <c r="AF20" i="17" s="1"/>
  <c r="N26" i="17" l="1"/>
  <c r="K26" i="17"/>
  <c r="I26" i="17"/>
  <c r="F26" i="17"/>
  <c r="N22" i="17"/>
  <c r="K22" i="17"/>
  <c r="K20" i="17" s="1"/>
  <c r="I22" i="17"/>
  <c r="F22" i="17"/>
  <c r="N27" i="17"/>
  <c r="K27" i="17"/>
  <c r="I27" i="17"/>
  <c r="F27" i="17"/>
  <c r="I20" i="17" l="1"/>
  <c r="F20" i="17"/>
  <c r="N20" i="17"/>
  <c r="C19" i="17" l="1"/>
</calcChain>
</file>

<file path=xl/sharedStrings.xml><?xml version="1.0" encoding="utf-8"?>
<sst xmlns="http://schemas.openxmlformats.org/spreadsheetml/2006/main" count="419" uniqueCount="325">
  <si>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</si>
  <si>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</si>
  <si>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</si>
  <si>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</si>
  <si>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</si>
  <si>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</si>
  <si>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</si>
  <si>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</si>
  <si>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</si>
  <si>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</si>
  <si>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</si>
  <si>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</si>
  <si>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</si>
  <si>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</si>
  <si>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</si>
  <si>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</si>
  <si>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</si>
  <si>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</si>
  <si>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</si>
  <si>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</si>
  <si>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</si>
  <si>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</si>
  <si>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</si>
  <si>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</si>
  <si>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</si>
  <si>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</si>
  <si>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</si>
  <si>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</si>
  <si>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</si>
  <si>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</si>
  <si>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</si>
  <si>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</si>
  <si>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</si>
  <si>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</si>
  <si>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</si>
  <si>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</si>
  <si>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</si>
  <si>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</si>
  <si>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</si>
  <si>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</si>
  <si>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</si>
  <si>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</si>
  <si>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</si>
  <si>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</si>
  <si>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</si>
  <si>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</si>
  <si>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</si>
  <si>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</si>
  <si>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</si>
  <si>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</si>
  <si>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</si>
  <si>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</si>
  <si>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</si>
  <si>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</si>
  <si>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</si>
  <si>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</si>
  <si>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</si>
  <si>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</si>
  <si>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</si>
  <si>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</si>
  <si>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</si>
  <si>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</si>
  <si>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</si>
  <si>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</si>
  <si>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</si>
  <si>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</si>
  <si>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</si>
  <si>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</si>
  <si>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</si>
  <si>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</si>
  <si>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</si>
  <si>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</si>
  <si>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</si>
  <si>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</si>
  <si>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</si>
  <si>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</si>
  <si>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</si>
  <si>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</si>
  <si>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</si>
  <si>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</si>
  <si>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</si>
  <si>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1.2.3.1.1</t>
  </si>
  <si>
    <t>1.2.3.1.2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</si>
  <si>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</si>
  <si>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</si>
  <si>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</si>
  <si>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</si>
  <si>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</si>
  <si>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</si>
  <si>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</si>
  <si>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</si>
  <si>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</si>
  <si>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</si>
  <si>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</si>
  <si>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</si>
  <si>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</si>
  <si>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</si>
  <si>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</si>
  <si>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</si>
  <si>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</si>
  <si>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</si>
  <si>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</si>
  <si>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</si>
  <si>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</si>
  <si>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</si>
  <si>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</si>
  <si>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</si>
  <si>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</si>
  <si>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</si>
  <si>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</si>
  <si>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</si>
  <si>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</si>
  <si>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</si>
  <si>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</si>
  <si>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</si>
  <si>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</si>
  <si>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</si>
  <si>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</si>
  <si>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</si>
  <si>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</si>
  <si>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</si>
  <si>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</si>
  <si>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</si>
  <si>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</si>
  <si>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</si>
  <si>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</si>
  <si>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</si>
  <si>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</si>
  <si>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</si>
  <si>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</si>
  <si>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</si>
  <si>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</si>
  <si>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</si>
  <si>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</si>
  <si>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</si>
  <si>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</si>
  <si>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</si>
  <si>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</si>
  <si>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</si>
  <si>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</si>
  <si>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</si>
  <si>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</si>
  <si>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</si>
  <si>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УТВЕРЖДАЮ:</t>
  </si>
  <si>
    <t>________________________________Коротич Ю.С.</t>
  </si>
  <si>
    <t>2.2.2.</t>
  </si>
  <si>
    <t>2.2.3.</t>
  </si>
  <si>
    <t>2.2.4.</t>
  </si>
  <si>
    <t xml:space="preserve">                                                                                                                                                                                                                       Отчет о реализации инвестиционной программы Муниципального унитарного предприятия  города Будённовска "Электросетевая компания"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</si>
  <si>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№148-о/д от 18 июня 2018г.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</si>
  <si>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</si>
  <si>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t>Главный инженер</t>
  </si>
  <si>
    <t>Гойдин А.А.</t>
  </si>
  <si>
    <t xml:space="preserve">Начальник ПТО </t>
  </si>
  <si>
    <t>Тысячникова В.В.</t>
  </si>
  <si>
    <t>Экономист</t>
  </si>
  <si>
    <t>Приходько Д.С.</t>
  </si>
  <si>
    <t>Директор МУП г.Будённовска "Электросетевая компания"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</si>
  <si>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</si>
  <si>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</si>
  <si>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</si>
  <si>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</si>
  <si>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энкргопринимающих устройств потребитеей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</si>
  <si>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</si>
  <si>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</si>
  <si>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</si>
  <si>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</si>
  <si>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</si>
  <si>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</si>
  <si>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</si>
  <si>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</si>
  <si>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</si>
  <si>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</si>
  <si>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</si>
  <si>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</si>
  <si>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</si>
  <si>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</si>
  <si>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</si>
  <si>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</si>
  <si>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</si>
  <si>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</si>
  <si>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</si>
  <si>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</si>
  <si>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</si>
  <si>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</si>
  <si>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</si>
  <si>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</si>
  <si>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</si>
  <si>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</si>
  <si>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</si>
  <si>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 Революционная                   (замена перекидок   и  монтаж щитов учета                           от ТП-35)</t>
  </si>
  <si>
    <t>Реконструкция ВЛ-0,4кВ  ул.Анджиевского                 (замена перекидок   и  монтаж щитов учета                              от ТП-43)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</si>
  <si>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</si>
  <si>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</si>
  <si>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</si>
  <si>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</si>
  <si>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</si>
  <si>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</si>
  <si>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</si>
  <si>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</si>
  <si>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</si>
  <si>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</si>
  <si>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</si>
  <si>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</si>
  <si>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</si>
  <si>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</si>
  <si>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</si>
  <si>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</si>
  <si>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</si>
  <si>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</si>
  <si>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</si>
  <si>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</si>
  <si>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</si>
  <si>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</si>
  <si>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</si>
  <si>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</si>
  <si>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</si>
  <si>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</si>
  <si>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</si>
  <si>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</si>
  <si>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</si>
  <si>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</si>
  <si>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</si>
  <si>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</si>
  <si>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</si>
  <si>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</si>
  <si>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</si>
  <si>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</si>
  <si>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</si>
  <si>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</si>
  <si>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</si>
  <si>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</si>
  <si>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</si>
  <si>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</si>
  <si>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</si>
  <si>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</si>
  <si>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</si>
  <si>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</si>
  <si>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</si>
  <si>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</si>
  <si>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</si>
  <si>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</si>
  <si>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</si>
  <si>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</si>
  <si>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</si>
  <si>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</si>
  <si>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</si>
  <si>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</si>
  <si>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</si>
  <si>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</si>
  <si>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</si>
  <si>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</si>
  <si>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</si>
  <si>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</si>
  <si>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</si>
  <si>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</si>
  <si>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</si>
  <si>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</si>
  <si>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</si>
  <si>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</si>
  <si>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</si>
  <si>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</si>
  <si>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</si>
  <si>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</si>
  <si>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</si>
  <si>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</si>
  <si>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</si>
  <si>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</si>
  <si>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</si>
  <si>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</si>
  <si>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</si>
  <si>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</si>
  <si>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</si>
  <si>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</si>
  <si>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</si>
  <si>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</si>
  <si>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</si>
  <si>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</si>
  <si>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</si>
  <si>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</si>
  <si>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ул.Кирова                                               (замена перекидок   и  монтаж щитов учета                                             от ТП-35)</t>
  </si>
  <si>
    <t>Реконструкция ВЛ-0,4кВ пер.Виноградный                    (замена перекидок   и  монтаж щитов учета от                                               ТП-35)</t>
  </si>
  <si>
    <t>Реконструкция ВЛ-0,4кВ  ул.Пушкинская                                        (замена перекидок   и  монтаж щитов учета от                                     ТП-35, ТП-43)</t>
  </si>
  <si>
    <t>Реконструкция ВЛ-0,4кВ  пр.Чехова                                                   (замена перекидок   и  монтаж щитов учета от                                          ТП-43)</t>
  </si>
  <si>
    <t>Реконструкция ВЛ-0,4кВ  улЛопатина                              (замена перекидок   и  монтаж щитов учета                                                       от ТП-43)</t>
  </si>
  <si>
    <t>Реконструкция ВЛ-0,4кВ  ул.Садовый спуск  (замена перекидок   и  монтаж щитов учета от    ТП-43)</t>
  </si>
  <si>
    <t>Реконструкция ВЛ-0,4кВ  ул.Свободы                                                            (замена перекидок   и  монтаж щитов учета                                                         от ТП-43)</t>
  </si>
  <si>
    <t>Реконструкция ВЛ-0,4кВ  ул.Октябрьская (замена перекидок   и  монтаж щитов учета от ТП-46,   ТП-58)</t>
  </si>
  <si>
    <t>Реконструкция ВЛ-0,4кВ    ул.П.Лумумбы                               (замена перекидок   и  монтаж щитов учета                                                           от ТП-58)</t>
  </si>
  <si>
    <t>Реконструкция ВЛ-0,4кВ   пер.Февральский                                                  (замена перекидок   и  монтаж щитов учета                                                            от ТП-58)</t>
  </si>
  <si>
    <t>Реконструкция ВЛ-0,4кВ   ул.Красноармейская                               (замена перекидок   и  монтаж щитов учета                                                  от ТП-58)</t>
  </si>
  <si>
    <t>Реконструкция ВЛ-0,4кВ   ул.Ленинская                                                    (замена перекидок   и  монтаж щитов учета                                                       от ТП-58)</t>
  </si>
  <si>
    <t>Реконструкция ВЛ-0,4кВ   ул.Мира                                   (замена перекидок   и  монтаж щитов учета                                                  от ТП-58)</t>
  </si>
  <si>
    <t>Реконструкция ВЛ-0,4кВ   ул.Полющенко                             (замена перекидок   и  монтаж щитов учета                                                    от ТП-58)</t>
  </si>
  <si>
    <t>Реконструкция ВЛ-0,4кВ   ул.Б.Революции                         (замена перекидок   и  монтаж щитов учета                                                          от ТП-58)</t>
  </si>
  <si>
    <t>Реконструкция ВЛ-0,4кВ  ул.Красная                                                        (замена перекидок   и  монтаж щитов учета от ТП-43)</t>
  </si>
  <si>
    <t>Реконструкция ВЛ-0,4кВ ул.Прикумская                        (замена перекидок   и  монтаж щитов учета                                             от ТП-35)</t>
  </si>
  <si>
    <t>Реконструкция ВЛ-0,4кВул.Южная                                                                  (замена перекидок   и  монтаж щитов учета                                                            от ТП-33)</t>
  </si>
  <si>
    <t>Реконструкция ВЛ-0,4кВ ул.Л.Толстого                                                         (замена перекидок   и  монтаж щитов учета                           от ТП-33)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</si>
  <si>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</si>
  <si>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</si>
  <si>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</si>
  <si>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</si>
  <si>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</si>
  <si>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</si>
  <si>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</si>
  <si>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 ул.Кочубея  (замена перекидок   и  монтаж щитов учета от ТП-46, ТП-54,ТП-81)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</si>
  <si>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</si>
  <si>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</si>
  <si>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</si>
  <si>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</si>
  <si>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Год раскрытия информации:   2019 год</t>
  </si>
  <si>
    <t>за _____1____ квартал  ___2019г._______ года</t>
  </si>
  <si>
    <t>_____________________________2019г.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</si>
  <si>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</si>
  <si>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</si>
  <si>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</si>
  <si>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</si>
  <si>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</si>
  <si>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</si>
  <si>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</si>
  <si>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</si>
  <si>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</si>
  <si>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Финансирование капитальных вложений 2019  года, млн. рублей (с НДС)</t>
  </si>
  <si>
    <t>Освоение капитальных вложений 2019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</si>
</sst>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43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35" fillId="0" borderId="0"/>
  </cellStyleXfs>
  <cellXfs count="129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34" fillId="0" borderId="0" xfId="55" applyFont="1" applyAlignment="1">
      <alignment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41" fillId="0" borderId="0" xfId="55" applyFont="1" applyAlignment="1">
      <alignment vertical="center"/>
    </xf>
    <xf numFmtId="0" fontId="42" fillId="0" borderId="0" xfId="55" applyFont="1" applyAlignment="1">
      <alignment vertical="center"/>
    </xf>
    <xf numFmtId="0" fontId="33" fillId="0" borderId="0" xfId="46" applyFont="1" applyFill="1" applyBorder="1" applyAlignment="1"/>
    <xf numFmtId="0" fontId="9" fillId="24" borderId="0" xfId="37" applyFont="1" applyFill="1"/>
    <xf numFmtId="0" fontId="9" fillId="24" borderId="0" xfId="37" applyFont="1" applyFill="1" applyBorder="1"/>
    <xf numFmtId="0" fontId="33" fillId="24" borderId="0" xfId="37" applyFont="1" applyFill="1" applyAlignment="1">
      <alignment wrapText="1"/>
    </xf>
    <xf numFmtId="0" fontId="31" fillId="24" borderId="0" xfId="55" applyFont="1" applyFill="1" applyAlignment="1">
      <alignment vertical="center"/>
    </xf>
    <xf numFmtId="0" fontId="33" fillId="24" borderId="0" xfId="0" applyFont="1" applyFill="1" applyAlignment="1"/>
    <xf numFmtId="0" fontId="41" fillId="24" borderId="0" xfId="55" applyFont="1" applyFill="1" applyAlignment="1">
      <alignment vertical="center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vertical="center"/>
    </xf>
    <xf numFmtId="0" fontId="31" fillId="0" borderId="0" xfId="55" applyFont="1" applyFill="1" applyAlignment="1">
      <alignment vertical="top"/>
    </xf>
    <xf numFmtId="0" fontId="9" fillId="0" borderId="0" xfId="37" applyNumberFormat="1" applyFont="1" applyFill="1"/>
    <xf numFmtId="0" fontId="42" fillId="0" borderId="0" xfId="55" applyFont="1" applyFill="1" applyAlignment="1">
      <alignment vertical="center"/>
    </xf>
    <xf numFmtId="0" fontId="31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165" fontId="48" fillId="0" borderId="0" xfId="37" applyNumberFormat="1" applyFont="1" applyFill="1" applyBorder="1" applyAlignment="1">
      <alignment horizontal="center" vertical="center"/>
    </xf>
    <xf numFmtId="0" fontId="47" fillId="24" borderId="10" xfId="55" applyFont="1" applyFill="1" applyBorder="1" applyAlignment="1">
      <alignment horizontal="center" vertical="center"/>
    </xf>
    <xf numFmtId="165" fontId="49" fillId="24" borderId="10" xfId="45" applyNumberFormat="1" applyFont="1" applyFill="1" applyBorder="1" applyAlignment="1">
      <alignment horizontal="center" vertical="center"/>
    </xf>
    <xf numFmtId="165" fontId="48" fillId="24" borderId="10" xfId="0" applyNumberFormat="1" applyFont="1" applyFill="1" applyBorder="1" applyAlignment="1">
      <alignment horizontal="center" vertical="center"/>
    </xf>
    <xf numFmtId="165" fontId="47" fillId="24" borderId="10" xfId="0" applyNumberFormat="1" applyFont="1" applyFill="1" applyBorder="1" applyAlignment="1">
      <alignment horizontal="center" vertical="center"/>
    </xf>
    <xf numFmtId="165" fontId="48" fillId="24" borderId="10" xfId="37" applyNumberFormat="1" applyFont="1" applyFill="1" applyBorder="1" applyAlignment="1">
      <alignment horizontal="center" vertical="center"/>
    </xf>
    <xf numFmtId="165" fontId="47" fillId="24" borderId="10" xfId="37" applyNumberFormat="1" applyFont="1" applyFill="1" applyBorder="1" applyAlignment="1">
      <alignment horizontal="center" vertical="center"/>
    </xf>
    <xf numFmtId="165" fontId="48" fillId="24" borderId="10" xfId="37" applyNumberFormat="1" applyFont="1" applyFill="1" applyBorder="1" applyAlignment="1">
      <alignment horizontal="center" vertical="center" wrapText="1"/>
    </xf>
    <xf numFmtId="0" fontId="31" fillId="24" borderId="10" xfId="55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165" fontId="31" fillId="24" borderId="10" xfId="37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/>
    </xf>
    <xf numFmtId="165" fontId="31" fillId="24" borderId="10" xfId="0" applyNumberFormat="1" applyFont="1" applyFill="1" applyBorder="1" applyAlignment="1">
      <alignment horizontal="center" vertical="center"/>
    </xf>
    <xf numFmtId="0" fontId="9" fillId="24" borderId="0" xfId="37" applyFont="1" applyFill="1" applyBorder="1" applyAlignment="1"/>
    <xf numFmtId="0" fontId="33" fillId="24" borderId="0" xfId="37" applyFont="1" applyFill="1" applyAlignment="1">
      <alignment horizontal="right" vertical="center"/>
    </xf>
    <xf numFmtId="0" fontId="43" fillId="24" borderId="10" xfId="55" applyFont="1" applyFill="1" applyBorder="1" applyAlignment="1">
      <alignment horizontal="left" wrapText="1"/>
    </xf>
    <xf numFmtId="0" fontId="43" fillId="24" borderId="10" xfId="55" applyFont="1" applyFill="1" applyBorder="1" applyAlignment="1">
      <alignment horizontal="center" vertical="center"/>
    </xf>
    <xf numFmtId="0" fontId="43" fillId="24" borderId="13" xfId="55" applyFont="1" applyFill="1" applyBorder="1" applyAlignment="1">
      <alignment horizontal="left" vertical="center" wrapText="1"/>
    </xf>
    <xf numFmtId="0" fontId="43" fillId="24" borderId="10" xfId="55" applyFont="1" applyFill="1" applyBorder="1" applyAlignment="1">
      <alignment horizontal="left" vertical="center" wrapText="1"/>
    </xf>
    <xf numFmtId="165" fontId="44" fillId="24" borderId="10" xfId="623" applyNumberFormat="1" applyFont="1" applyFill="1" applyBorder="1" applyAlignment="1">
      <alignment horizontal="left" vertical="center" wrapText="1"/>
    </xf>
    <xf numFmtId="165" fontId="44" fillId="24" borderId="10" xfId="36" applyNumberFormat="1" applyFont="1" applyFill="1" applyBorder="1" applyAlignment="1">
      <alignment horizontal="left" vertical="center" wrapText="1"/>
    </xf>
    <xf numFmtId="0" fontId="50" fillId="24" borderId="13" xfId="55" applyFont="1" applyFill="1" applyBorder="1" applyAlignment="1">
      <alignment horizontal="left" vertical="center" wrapText="1"/>
    </xf>
    <xf numFmtId="0" fontId="39" fillId="24" borderId="13" xfId="37" applyFont="1" applyFill="1" applyBorder="1" applyAlignment="1">
      <alignment horizontal="left" vertical="center" wrapText="1"/>
    </xf>
    <xf numFmtId="165" fontId="44" fillId="24" borderId="10" xfId="0" applyNumberFormat="1" applyFont="1" applyFill="1" applyBorder="1" applyAlignment="1">
      <alignment horizontal="left" vertical="center" wrapText="1"/>
    </xf>
    <xf numFmtId="0" fontId="40" fillId="24" borderId="10" xfId="55" applyFont="1" applyFill="1" applyBorder="1" applyAlignment="1">
      <alignment horizontal="left" vertical="center" wrapText="1"/>
    </xf>
    <xf numFmtId="0" fontId="43" fillId="24" borderId="10" xfId="55" applyFont="1" applyFill="1" applyBorder="1" applyAlignment="1">
      <alignment horizontal="left" vertical="top" wrapText="1"/>
    </xf>
    <xf numFmtId="0" fontId="36" fillId="24" borderId="10" xfId="55" applyFont="1" applyFill="1" applyBorder="1" applyAlignment="1">
      <alignment horizontal="left" vertical="center" wrapText="1"/>
    </xf>
    <xf numFmtId="165" fontId="45" fillId="24" borderId="10" xfId="623" applyNumberFormat="1" applyFont="1" applyFill="1" applyBorder="1" applyAlignment="1">
      <alignment horizontal="left" vertical="center" wrapText="1"/>
    </xf>
    <xf numFmtId="165" fontId="40" fillId="24" borderId="10" xfId="623" applyNumberFormat="1" applyFont="1" applyFill="1" applyBorder="1" applyAlignment="1">
      <alignment horizontal="left" vertical="center" wrapText="1"/>
    </xf>
    <xf numFmtId="0" fontId="39" fillId="24" borderId="10" xfId="37" applyFont="1" applyFill="1" applyBorder="1" applyAlignment="1">
      <alignment horizontal="left" vertical="top" wrapText="1"/>
    </xf>
    <xf numFmtId="0" fontId="40" fillId="24" borderId="10" xfId="37" applyFont="1" applyFill="1" applyBorder="1" applyAlignment="1">
      <alignment horizontal="left" vertical="center" wrapText="1"/>
    </xf>
    <xf numFmtId="0" fontId="46" fillId="24" borderId="14" xfId="0" applyFont="1" applyFill="1" applyBorder="1" applyAlignment="1">
      <alignment horizontal="left" vertical="center" wrapText="1"/>
    </xf>
    <xf numFmtId="0" fontId="45" fillId="24" borderId="10" xfId="37" applyFont="1" applyFill="1" applyBorder="1" applyAlignment="1">
      <alignment horizontal="left" vertical="center" wrapText="1"/>
    </xf>
    <xf numFmtId="0" fontId="40" fillId="24" borderId="13" xfId="37" applyFont="1" applyFill="1" applyBorder="1" applyAlignment="1">
      <alignment horizontal="left" vertical="center" wrapText="1"/>
    </xf>
    <xf numFmtId="0" fontId="48" fillId="0" borderId="0" xfId="37" applyNumberFormat="1" applyFont="1" applyFill="1"/>
    <xf numFmtId="0" fontId="48" fillId="0" borderId="0" xfId="37" applyNumberFormat="1" applyFont="1"/>
    <xf numFmtId="0" fontId="9" fillId="24" borderId="10" xfId="37" applyNumberFormat="1" applyFont="1" applyFill="1" applyBorder="1" applyAlignment="1">
      <alignment horizontal="center" vertical="center"/>
    </xf>
    <xf numFmtId="0" fontId="34" fillId="24" borderId="0" xfId="55" applyFont="1" applyFill="1" applyAlignment="1">
      <alignment vertical="center"/>
    </xf>
    <xf numFmtId="0" fontId="31" fillId="24" borderId="0" xfId="55" applyFont="1" applyFill="1" applyAlignment="1">
      <alignment vertical="top"/>
    </xf>
    <xf numFmtId="0" fontId="34" fillId="24" borderId="0" xfId="55" applyFont="1" applyFill="1" applyAlignment="1">
      <alignment vertical="center" wrapText="1"/>
    </xf>
    <xf numFmtId="0" fontId="9" fillId="24" borderId="0" xfId="0" applyFont="1" applyFill="1"/>
    <xf numFmtId="0" fontId="9" fillId="24" borderId="10" xfId="37" applyFont="1" applyFill="1" applyBorder="1" applyAlignment="1">
      <alignment horizontal="center" textRotation="90" wrapText="1"/>
    </xf>
    <xf numFmtId="0" fontId="9" fillId="24" borderId="10" xfId="37" applyNumberFormat="1" applyFont="1" applyFill="1" applyBorder="1" applyAlignment="1">
      <alignment horizontal="center" vertical="center" wrapText="1"/>
    </xf>
    <xf numFmtId="1" fontId="47" fillId="24" borderId="0" xfId="0" applyNumberFormat="1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 vertical="center" wrapText="1"/>
    </xf>
    <xf numFmtId="0" fontId="47" fillId="24" borderId="0" xfId="55" applyFont="1" applyFill="1" applyBorder="1" applyAlignment="1">
      <alignment horizontal="center" vertical="center"/>
    </xf>
    <xf numFmtId="165" fontId="31" fillId="24" borderId="0" xfId="37" applyNumberFormat="1" applyFont="1" applyFill="1" applyBorder="1" applyAlignment="1">
      <alignment horizontal="center" vertical="center"/>
    </xf>
    <xf numFmtId="165" fontId="48" fillId="24" borderId="0" xfId="37" applyNumberFormat="1" applyFont="1" applyFill="1" applyBorder="1" applyAlignment="1">
      <alignment horizontal="center" vertical="center"/>
    </xf>
    <xf numFmtId="165" fontId="9" fillId="24" borderId="0" xfId="37" applyNumberFormat="1" applyFont="1" applyFill="1" applyBorder="1" applyAlignment="1">
      <alignment horizontal="center" vertical="center"/>
    </xf>
    <xf numFmtId="165" fontId="30" fillId="24" borderId="0" xfId="45" applyNumberFormat="1" applyFont="1" applyFill="1" applyBorder="1" applyAlignment="1">
      <alignment horizontal="center" vertical="center"/>
    </xf>
    <xf numFmtId="1" fontId="9" fillId="24" borderId="0" xfId="37" applyNumberFormat="1" applyFont="1" applyFill="1" applyAlignment="1">
      <alignment horizontal="left" vertical="top"/>
    </xf>
    <xf numFmtId="0" fontId="42" fillId="24" borderId="0" xfId="55" applyFont="1" applyFill="1" applyAlignment="1">
      <alignment vertical="center"/>
    </xf>
    <xf numFmtId="0" fontId="33" fillId="24" borderId="0" xfId="46" applyFont="1" applyFill="1" applyBorder="1" applyAlignment="1"/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/>
    </xf>
    <xf numFmtId="0" fontId="33" fillId="24" borderId="0" xfId="37" applyFont="1" applyFill="1" applyAlignment="1">
      <alignment horizontal="center" wrapText="1"/>
    </xf>
    <xf numFmtId="0" fontId="33" fillId="24" borderId="0" xfId="0" applyFont="1" applyFill="1" applyAlignment="1">
      <alignment horizont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Alignment="1">
      <alignment horizontal="left" wrapText="1"/>
    </xf>
    <xf numFmtId="165" fontId="48" fillId="24" borderId="10" xfId="622" applyNumberFormat="1" applyFont="1" applyFill="1" applyBorder="1" applyAlignment="1">
      <alignment horizontal="center" vertical="center"/>
    </xf>
    <xf numFmtId="165" fontId="9" fillId="24" borderId="10" xfId="622" applyNumberFormat="1" applyFont="1" applyFill="1" applyBorder="1" applyAlignment="1">
      <alignment horizontal="center" vertical="center"/>
    </xf>
    <xf numFmtId="165" fontId="48" fillId="24" borderId="10" xfId="623" applyNumberFormat="1" applyFont="1" applyFill="1" applyBorder="1" applyAlignment="1">
      <alignment horizontal="center" vertical="center"/>
    </xf>
    <xf numFmtId="165" fontId="9" fillId="24" borderId="10" xfId="623" applyNumberFormat="1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3" xfId="55" applyNumberFormat="1" applyFont="1" applyFill="1" applyBorder="1" applyAlignment="1">
      <alignment horizontal="center" vertical="center"/>
    </xf>
    <xf numFmtId="0" fontId="47" fillId="24" borderId="13" xfId="55" applyFont="1" applyFill="1" applyBorder="1" applyAlignment="1">
      <alignment horizontal="center" vertical="center"/>
    </xf>
    <xf numFmtId="16" fontId="47" fillId="24" borderId="10" xfId="55" applyNumberFormat="1" applyFont="1" applyFill="1" applyBorder="1" applyAlignment="1">
      <alignment horizontal="center" vertical="center"/>
    </xf>
    <xf numFmtId="1" fontId="52" fillId="24" borderId="11" xfId="0" applyNumberFormat="1" applyFont="1" applyFill="1" applyBorder="1" applyAlignment="1">
      <alignment horizontal="center" vertical="center" wrapText="1"/>
    </xf>
    <xf numFmtId="1" fontId="31" fillId="24" borderId="11" xfId="0" applyNumberFormat="1" applyFont="1" applyFill="1" applyBorder="1" applyAlignment="1">
      <alignment horizontal="center" vertical="center" wrapText="1"/>
    </xf>
    <xf numFmtId="0" fontId="47" fillId="24" borderId="11" xfId="0" applyNumberFormat="1" applyFont="1" applyFill="1" applyBorder="1" applyAlignment="1">
      <alignment horizontal="center" vertical="center" wrapText="1"/>
    </xf>
    <xf numFmtId="0" fontId="31" fillId="24" borderId="11" xfId="0" applyNumberFormat="1" applyFont="1" applyFill="1" applyBorder="1" applyAlignment="1">
      <alignment horizontal="center" vertical="center" wrapText="1"/>
    </xf>
    <xf numFmtId="0" fontId="31" fillId="24" borderId="10" xfId="0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48" fillId="24" borderId="0" xfId="37" applyFont="1" applyFill="1" applyBorder="1" applyAlignment="1">
      <alignment horizontal="right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/>
    </xf>
    <xf numFmtId="0" fontId="33" fillId="24" borderId="0" xfId="37" applyFont="1" applyFill="1" applyAlignment="1">
      <alignment horizontal="center" wrapText="1"/>
    </xf>
    <xf numFmtId="0" fontId="33" fillId="24" borderId="0" xfId="0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3" fillId="24" borderId="0" xfId="37" applyFont="1" applyFill="1" applyAlignment="1">
      <alignment horizontal="right" wrapText="1"/>
    </xf>
    <xf numFmtId="0" fontId="34" fillId="24" borderId="0" xfId="55" applyFont="1" applyFill="1" applyAlignment="1">
      <alignment horizontal="right" vertical="center" wrapText="1"/>
    </xf>
    <xf numFmtId="0" fontId="33" fillId="24" borderId="0" xfId="37" applyFont="1" applyFill="1" applyAlignment="1">
      <alignment horizontal="right"/>
    </xf>
    <xf numFmtId="0" fontId="9" fillId="24" borderId="0" xfId="37" applyFont="1" applyFill="1" applyAlignment="1">
      <alignment horizontal="center" wrapText="1"/>
    </xf>
    <xf numFmtId="0" fontId="5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31" fillId="24" borderId="0" xfId="55" applyFont="1" applyFill="1" applyAlignment="1">
      <alignment horizontal="center" vertical="top"/>
    </xf>
    <xf numFmtId="0" fontId="9" fillId="24" borderId="0" xfId="37" applyFont="1" applyFill="1" applyAlignment="1">
      <alignment horizontal="left"/>
    </xf>
    <xf numFmtId="0" fontId="9" fillId="24" borderId="0" xfId="37" applyFont="1" applyFill="1" applyAlignment="1">
      <alignment horizontal="left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33"/>
  <sheetViews>
    <sheetView tabSelected="1" view="pageBreakPreview" zoomScale="70" zoomScaleNormal="70" zoomScaleSheetLayoutView="70" workbookViewId="0">
      <selection activeCell="E16" sqref="E16:AC16"/>
    </sheetView>
  </sheetViews>
  <sheetFormatPr defaultRowHeight="15.75" x14ac:dyDescent="0.25"/>
  <cols>
    <col min="1" max="1" width="10.5" style="20" customWidth="1"/>
    <col min="2" max="2" width="34.375" style="20" customWidth="1"/>
    <col min="3" max="3" width="19.25" style="20" customWidth="1"/>
    <col min="4" max="4" width="27.25" style="20" customWidth="1"/>
    <col min="5" max="5" width="10.25" style="20" customWidth="1"/>
    <col min="6" max="6" width="6.25" style="20" customWidth="1"/>
    <col min="7" max="7" width="8.875" style="20" bestFit="1" customWidth="1"/>
    <col min="8" max="8" width="7.25" style="20" customWidth="1"/>
    <col min="9" max="9" width="6.25" style="20" customWidth="1"/>
    <col min="10" max="10" width="7" style="20" customWidth="1"/>
    <col min="11" max="11" width="6.25" style="20" customWidth="1"/>
    <col min="12" max="12" width="8.875" style="20" bestFit="1" customWidth="1"/>
    <col min="13" max="14" width="6.25" style="20" customWidth="1"/>
    <col min="15" max="15" width="9.125" style="20" customWidth="1"/>
    <col min="16" max="16" width="6.25" style="20" customWidth="1"/>
    <col min="17" max="17" width="8.875" style="20" bestFit="1" customWidth="1"/>
    <col min="18" max="19" width="6.25" style="20" customWidth="1"/>
    <col min="20" max="20" width="10.625" style="20" customWidth="1"/>
    <col min="21" max="21" width="6.25" style="20" customWidth="1"/>
    <col min="22" max="22" width="8.875" style="20" bestFit="1" customWidth="1"/>
    <col min="23" max="24" width="6.25" style="20" customWidth="1"/>
    <col min="25" max="25" width="8.75" style="20" customWidth="1"/>
    <col min="26" max="26" width="6.25" style="20" customWidth="1"/>
    <col min="27" max="27" width="8.875" style="20" bestFit="1" customWidth="1"/>
    <col min="28" max="28" width="9.5" style="20" customWidth="1"/>
    <col min="29" max="29" width="6.25" style="20" customWidth="1"/>
    <col min="30" max="30" width="24.125" style="20" customWidth="1"/>
    <col min="31" max="31" width="7.375" style="20" customWidth="1"/>
    <col min="32" max="32" width="6.25" style="20" customWidth="1"/>
    <col min="33" max="33" width="8.875" style="20" bestFit="1" customWidth="1"/>
    <col min="34" max="34" width="8.125" style="20" customWidth="1"/>
    <col min="35" max="37" width="6.25" style="20" customWidth="1"/>
    <col min="38" max="38" width="8.875" style="20" bestFit="1" customWidth="1"/>
    <col min="39" max="42" width="6.25" style="20" customWidth="1"/>
    <col min="43" max="43" width="8.875" style="20" bestFit="1" customWidth="1"/>
    <col min="44" max="47" width="6.25" style="20" customWidth="1"/>
    <col min="48" max="48" width="8.875" style="20" bestFit="1" customWidth="1"/>
    <col min="49" max="49" width="7.5" style="20" customWidth="1"/>
    <col min="50" max="52" width="6.25" style="20" customWidth="1"/>
    <col min="53" max="53" width="8.875" style="20" bestFit="1" customWidth="1"/>
    <col min="54" max="54" width="7.875" style="20" customWidth="1"/>
    <col min="55" max="55" width="6.25" style="20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48" t="s">
        <v>84</v>
      </c>
      <c r="BD1" s="4"/>
      <c r="BE1" s="4"/>
      <c r="BF1" s="4"/>
      <c r="BG1" s="4"/>
      <c r="BH1" s="4"/>
      <c r="BI1" s="4"/>
      <c r="BJ1" s="4"/>
    </row>
    <row r="2" spans="1:102" ht="18.75" x14ac:dyDescent="0.3">
      <c r="BC2" s="92" t="s">
        <v>0</v>
      </c>
      <c r="BD2" s="4"/>
      <c r="BE2" s="4"/>
      <c r="BF2" s="4"/>
      <c r="BG2" s="4"/>
      <c r="BH2" s="4"/>
      <c r="BI2" s="4"/>
      <c r="BJ2" s="4"/>
    </row>
    <row r="3" spans="1:102" ht="18.75" x14ac:dyDescent="0.3">
      <c r="BC3" s="92" t="s">
        <v>85</v>
      </c>
      <c r="BD3" s="4"/>
      <c r="BE3" s="4"/>
      <c r="BF3" s="4"/>
      <c r="BG3" s="4"/>
      <c r="BH3" s="4"/>
      <c r="BI3" s="4"/>
      <c r="BJ3" s="4"/>
    </row>
    <row r="4" spans="1:102" ht="18.75" x14ac:dyDescent="0.3">
      <c r="A4" s="117" t="s">
        <v>83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0"/>
      <c r="BS4" s="10"/>
      <c r="BT4" s="10"/>
      <c r="BU4" s="10"/>
      <c r="BV4" s="10"/>
      <c r="BW4" s="10"/>
      <c r="BX4" s="10"/>
      <c r="BY4" s="10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116" t="s">
        <v>312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4"/>
      <c r="BE5" s="14"/>
      <c r="BF5" s="14"/>
      <c r="BG5" s="14"/>
      <c r="BH5" s="14"/>
      <c r="BI5" s="6"/>
      <c r="BJ5" s="6"/>
    </row>
    <row r="6" spans="1:102" s="5" customFormat="1" ht="18.75" customHeight="1" x14ac:dyDescent="0.3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21"/>
      <c r="AS6" s="21"/>
      <c r="AT6" s="21"/>
      <c r="AU6" s="21"/>
      <c r="AV6" s="21"/>
      <c r="AW6" s="21"/>
      <c r="AX6" s="21"/>
      <c r="AY6" s="109" t="s">
        <v>143</v>
      </c>
      <c r="AZ6" s="109"/>
      <c r="BA6" s="109"/>
      <c r="BB6" s="109"/>
      <c r="BC6" s="109"/>
      <c r="BD6" s="14"/>
      <c r="BE6" s="14"/>
      <c r="BF6" s="14"/>
      <c r="BG6" s="14"/>
      <c r="BH6" s="14"/>
      <c r="BI6" s="6"/>
      <c r="BJ6" s="6"/>
    </row>
    <row r="7" spans="1:102" ht="18.75" customHeight="1" x14ac:dyDescent="0.3">
      <c r="A7" s="124" t="s">
        <v>148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71"/>
      <c r="AN7" s="71"/>
      <c r="AO7" s="71"/>
      <c r="AP7" s="71"/>
      <c r="AQ7" s="71"/>
      <c r="AR7" s="22"/>
      <c r="AS7" s="22"/>
      <c r="AT7" s="22"/>
      <c r="AU7" s="120" t="s">
        <v>157</v>
      </c>
      <c r="AV7" s="120"/>
      <c r="AW7" s="120"/>
      <c r="AX7" s="120"/>
      <c r="AY7" s="120"/>
      <c r="AZ7" s="120"/>
      <c r="BA7" s="120"/>
      <c r="BB7" s="120"/>
      <c r="BC7" s="120"/>
      <c r="BD7" s="27"/>
      <c r="BE7" s="27"/>
      <c r="BF7" s="27"/>
      <c r="BG7" s="27"/>
      <c r="BH7" s="27"/>
      <c r="BI7" s="27"/>
      <c r="BJ7" s="2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</row>
    <row r="8" spans="1:102" ht="18.75" customHeight="1" x14ac:dyDescent="0.25">
      <c r="A8" s="126" t="s">
        <v>150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3"/>
      <c r="AS8" s="73"/>
      <c r="AT8" s="73"/>
      <c r="AU8" s="121" t="s">
        <v>144</v>
      </c>
      <c r="AV8" s="121"/>
      <c r="AW8" s="121"/>
      <c r="AX8" s="121"/>
      <c r="AY8" s="121"/>
      <c r="AZ8" s="121"/>
      <c r="BA8" s="121"/>
      <c r="BB8" s="121"/>
      <c r="BC8" s="121"/>
      <c r="BD8" s="28"/>
      <c r="BE8" s="28"/>
      <c r="BF8" s="28"/>
      <c r="BG8" s="28"/>
      <c r="BH8" s="28"/>
      <c r="BI8" s="28"/>
      <c r="BJ8" s="28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</row>
    <row r="9" spans="1:102" ht="18.75" x14ac:dyDescent="0.3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X9" s="122" t="s">
        <v>313</v>
      </c>
      <c r="AY9" s="122"/>
      <c r="AZ9" s="122"/>
      <c r="BA9" s="122"/>
      <c r="BB9" s="122"/>
      <c r="BC9" s="122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1"/>
      <c r="BQ9" s="10"/>
      <c r="BR9" s="1"/>
      <c r="BS9" s="1"/>
      <c r="BT9" s="1"/>
      <c r="BU9" s="10"/>
      <c r="BV9" s="10"/>
      <c r="BW9" s="10"/>
      <c r="BX9" s="10"/>
      <c r="BY9" s="10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117" t="s">
        <v>311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"/>
      <c r="CW10" s="1"/>
      <c r="CX10" s="1"/>
    </row>
    <row r="11" spans="1:102" ht="18.75" x14ac:dyDescent="0.3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26"/>
      <c r="BE11" s="26"/>
      <c r="BF11" s="26"/>
      <c r="BG11" s="26"/>
      <c r="BH11" s="26"/>
      <c r="BI11" s="26"/>
      <c r="BJ11" s="26"/>
      <c r="BK11" s="15"/>
      <c r="BL11" s="15"/>
      <c r="BM11" s="15"/>
      <c r="BN11" s="15"/>
      <c r="BO11" s="15"/>
      <c r="BP11" s="15"/>
      <c r="BQ11" s="15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"/>
      <c r="CW11" s="1"/>
      <c r="CX11" s="1"/>
    </row>
    <row r="12" spans="1:102" ht="18.75" x14ac:dyDescent="0.3">
      <c r="A12" s="117" t="s">
        <v>149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x14ac:dyDescent="0.25">
      <c r="A13" s="125" t="s">
        <v>44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</row>
    <row r="14" spans="1:102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4"/>
      <c r="BE14" s="4"/>
      <c r="BF14" s="4"/>
      <c r="BG14" s="4"/>
      <c r="BH14" s="4"/>
      <c r="BI14" s="4"/>
      <c r="BJ14" s="4"/>
    </row>
    <row r="15" spans="1:102" ht="51.75" customHeight="1" x14ac:dyDescent="0.25">
      <c r="A15" s="110" t="s">
        <v>7</v>
      </c>
      <c r="B15" s="110" t="s">
        <v>5</v>
      </c>
      <c r="C15" s="111" t="s">
        <v>1</v>
      </c>
      <c r="D15" s="110" t="s">
        <v>323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 t="s">
        <v>324</v>
      </c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4"/>
      <c r="BE15" s="4"/>
      <c r="BF15" s="4"/>
      <c r="BG15" s="4"/>
      <c r="BH15" s="4"/>
      <c r="BI15" s="4"/>
      <c r="BJ15" s="4"/>
    </row>
    <row r="16" spans="1:102" ht="51.75" customHeight="1" x14ac:dyDescent="0.25">
      <c r="A16" s="110"/>
      <c r="B16" s="110"/>
      <c r="C16" s="112"/>
      <c r="D16" s="88" t="s">
        <v>2</v>
      </c>
      <c r="E16" s="107" t="s">
        <v>3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08"/>
      <c r="AD16" s="88" t="s">
        <v>2</v>
      </c>
      <c r="AE16" s="107" t="s">
        <v>3</v>
      </c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08"/>
      <c r="BD16" s="4"/>
      <c r="BE16" s="4"/>
      <c r="BF16" s="4"/>
      <c r="BG16" s="4"/>
      <c r="BH16" s="4"/>
      <c r="BI16" s="4"/>
      <c r="BJ16" s="4"/>
    </row>
    <row r="17" spans="1:62" ht="30.75" customHeight="1" x14ac:dyDescent="0.25">
      <c r="A17" s="110"/>
      <c r="B17" s="110"/>
      <c r="C17" s="112"/>
      <c r="D17" s="111" t="s">
        <v>4</v>
      </c>
      <c r="E17" s="107" t="s">
        <v>4</v>
      </c>
      <c r="F17" s="114"/>
      <c r="G17" s="114"/>
      <c r="H17" s="114"/>
      <c r="I17" s="108"/>
      <c r="J17" s="118" t="s">
        <v>8</v>
      </c>
      <c r="K17" s="118"/>
      <c r="L17" s="118"/>
      <c r="M17" s="118"/>
      <c r="N17" s="118"/>
      <c r="O17" s="118" t="s">
        <v>9</v>
      </c>
      <c r="P17" s="118"/>
      <c r="Q17" s="118"/>
      <c r="R17" s="118"/>
      <c r="S17" s="118"/>
      <c r="T17" s="118" t="s">
        <v>11</v>
      </c>
      <c r="U17" s="118"/>
      <c r="V17" s="118"/>
      <c r="W17" s="118"/>
      <c r="X17" s="118"/>
      <c r="Y17" s="119" t="s">
        <v>10</v>
      </c>
      <c r="Z17" s="119"/>
      <c r="AA17" s="119"/>
      <c r="AB17" s="119"/>
      <c r="AC17" s="119"/>
      <c r="AD17" s="111" t="s">
        <v>4</v>
      </c>
      <c r="AE17" s="107" t="s">
        <v>4</v>
      </c>
      <c r="AF17" s="114"/>
      <c r="AG17" s="114"/>
      <c r="AH17" s="114"/>
      <c r="AI17" s="108"/>
      <c r="AJ17" s="118" t="s">
        <v>8</v>
      </c>
      <c r="AK17" s="118"/>
      <c r="AL17" s="118"/>
      <c r="AM17" s="118"/>
      <c r="AN17" s="118"/>
      <c r="AO17" s="118" t="s">
        <v>9</v>
      </c>
      <c r="AP17" s="118"/>
      <c r="AQ17" s="118"/>
      <c r="AR17" s="118"/>
      <c r="AS17" s="118"/>
      <c r="AT17" s="118" t="s">
        <v>11</v>
      </c>
      <c r="AU17" s="118"/>
      <c r="AV17" s="118"/>
      <c r="AW17" s="118"/>
      <c r="AX17" s="118"/>
      <c r="AY17" s="119" t="s">
        <v>10</v>
      </c>
      <c r="AZ17" s="119"/>
      <c r="BA17" s="119"/>
      <c r="BB17" s="119"/>
      <c r="BC17" s="119"/>
      <c r="BD17" s="4"/>
      <c r="BE17" s="4"/>
      <c r="BF17" s="4"/>
      <c r="BG17" s="4"/>
      <c r="BH17" s="4"/>
      <c r="BI17" s="4"/>
      <c r="BJ17" s="4"/>
    </row>
    <row r="18" spans="1:62" ht="102.75" customHeight="1" x14ac:dyDescent="0.25">
      <c r="A18" s="110"/>
      <c r="B18" s="110"/>
      <c r="C18" s="113"/>
      <c r="D18" s="113"/>
      <c r="E18" s="75" t="s">
        <v>86</v>
      </c>
      <c r="F18" s="75" t="s">
        <v>41</v>
      </c>
      <c r="G18" s="75" t="s">
        <v>42</v>
      </c>
      <c r="H18" s="75" t="s">
        <v>6</v>
      </c>
      <c r="I18" s="75" t="s">
        <v>43</v>
      </c>
      <c r="J18" s="75" t="s">
        <v>86</v>
      </c>
      <c r="K18" s="75" t="s">
        <v>41</v>
      </c>
      <c r="L18" s="75" t="s">
        <v>42</v>
      </c>
      <c r="M18" s="75" t="s">
        <v>6</v>
      </c>
      <c r="N18" s="75" t="s">
        <v>43</v>
      </c>
      <c r="O18" s="75" t="s">
        <v>86</v>
      </c>
      <c r="P18" s="75" t="s">
        <v>41</v>
      </c>
      <c r="Q18" s="75" t="s">
        <v>42</v>
      </c>
      <c r="R18" s="75" t="s">
        <v>6</v>
      </c>
      <c r="S18" s="75" t="s">
        <v>43</v>
      </c>
      <c r="T18" s="75" t="s">
        <v>86</v>
      </c>
      <c r="U18" s="75" t="s">
        <v>41</v>
      </c>
      <c r="V18" s="75" t="s">
        <v>42</v>
      </c>
      <c r="W18" s="75" t="s">
        <v>6</v>
      </c>
      <c r="X18" s="75" t="s">
        <v>43</v>
      </c>
      <c r="Y18" s="75" t="s">
        <v>86</v>
      </c>
      <c r="Z18" s="75" t="s">
        <v>41</v>
      </c>
      <c r="AA18" s="75" t="s">
        <v>42</v>
      </c>
      <c r="AB18" s="75" t="s">
        <v>6</v>
      </c>
      <c r="AC18" s="75" t="s">
        <v>43</v>
      </c>
      <c r="AD18" s="113"/>
      <c r="AE18" s="75" t="s">
        <v>86</v>
      </c>
      <c r="AF18" s="75" t="s">
        <v>41</v>
      </c>
      <c r="AG18" s="75" t="s">
        <v>42</v>
      </c>
      <c r="AH18" s="75" t="s">
        <v>6</v>
      </c>
      <c r="AI18" s="75" t="s">
        <v>43</v>
      </c>
      <c r="AJ18" s="75" t="s">
        <v>86</v>
      </c>
      <c r="AK18" s="75" t="s">
        <v>41</v>
      </c>
      <c r="AL18" s="75" t="s">
        <v>42</v>
      </c>
      <c r="AM18" s="75" t="s">
        <v>6</v>
      </c>
      <c r="AN18" s="75" t="s">
        <v>43</v>
      </c>
      <c r="AO18" s="75" t="s">
        <v>86</v>
      </c>
      <c r="AP18" s="75" t="s">
        <v>41</v>
      </c>
      <c r="AQ18" s="75" t="s">
        <v>42</v>
      </c>
      <c r="AR18" s="75" t="s">
        <v>6</v>
      </c>
      <c r="AS18" s="75" t="s">
        <v>43</v>
      </c>
      <c r="AT18" s="75" t="s">
        <v>86</v>
      </c>
      <c r="AU18" s="75" t="s">
        <v>41</v>
      </c>
      <c r="AV18" s="75" t="s">
        <v>42</v>
      </c>
      <c r="AW18" s="75" t="s">
        <v>6</v>
      </c>
      <c r="AX18" s="75" t="s">
        <v>43</v>
      </c>
      <c r="AY18" s="75" t="s">
        <v>86</v>
      </c>
      <c r="AZ18" s="75" t="s">
        <v>41</v>
      </c>
      <c r="BA18" s="75" t="s">
        <v>42</v>
      </c>
      <c r="BB18" s="75" t="s">
        <v>6</v>
      </c>
      <c r="BC18" s="75" t="s">
        <v>43</v>
      </c>
      <c r="BD18" s="4"/>
      <c r="BE18" s="4"/>
      <c r="BF18" s="4"/>
      <c r="BG18" s="4"/>
      <c r="BH18" s="4"/>
      <c r="BI18" s="4"/>
      <c r="BJ18" s="4"/>
    </row>
    <row r="19" spans="1:62" s="9" customFormat="1" ht="29.25" customHeight="1" x14ac:dyDescent="0.25">
      <c r="A19" s="76">
        <v>1</v>
      </c>
      <c r="B19" s="70">
        <v>2</v>
      </c>
      <c r="C19" s="70">
        <f>B19+1</f>
        <v>3</v>
      </c>
      <c r="D19" s="70">
        <v>4</v>
      </c>
      <c r="E19" s="70" t="s">
        <v>12</v>
      </c>
      <c r="F19" s="70" t="s">
        <v>13</v>
      </c>
      <c r="G19" s="70" t="s">
        <v>14</v>
      </c>
      <c r="H19" s="70" t="s">
        <v>15</v>
      </c>
      <c r="I19" s="70" t="s">
        <v>16</v>
      </c>
      <c r="J19" s="70" t="s">
        <v>17</v>
      </c>
      <c r="K19" s="70" t="s">
        <v>18</v>
      </c>
      <c r="L19" s="70" t="s">
        <v>19</v>
      </c>
      <c r="M19" s="70" t="s">
        <v>20</v>
      </c>
      <c r="N19" s="70" t="s">
        <v>21</v>
      </c>
      <c r="O19" s="70" t="s">
        <v>22</v>
      </c>
      <c r="P19" s="70" t="s">
        <v>23</v>
      </c>
      <c r="Q19" s="70" t="s">
        <v>24</v>
      </c>
      <c r="R19" s="70" t="s">
        <v>25</v>
      </c>
      <c r="S19" s="70" t="s">
        <v>26</v>
      </c>
      <c r="T19" s="70" t="s">
        <v>27</v>
      </c>
      <c r="U19" s="70" t="s">
        <v>28</v>
      </c>
      <c r="V19" s="70" t="s">
        <v>29</v>
      </c>
      <c r="W19" s="70" t="s">
        <v>30</v>
      </c>
      <c r="X19" s="70" t="s">
        <v>31</v>
      </c>
      <c r="Y19" s="70" t="s">
        <v>32</v>
      </c>
      <c r="Z19" s="70" t="s">
        <v>33</v>
      </c>
      <c r="AA19" s="70" t="s">
        <v>34</v>
      </c>
      <c r="AB19" s="70" t="s">
        <v>35</v>
      </c>
      <c r="AC19" s="70" t="s">
        <v>36</v>
      </c>
      <c r="AD19" s="70">
        <v>6</v>
      </c>
      <c r="AE19" s="70" t="s">
        <v>37</v>
      </c>
      <c r="AF19" s="70" t="s">
        <v>38</v>
      </c>
      <c r="AG19" s="70" t="s">
        <v>39</v>
      </c>
      <c r="AH19" s="70" t="s">
        <v>40</v>
      </c>
      <c r="AI19" s="70" t="s">
        <v>60</v>
      </c>
      <c r="AJ19" s="70" t="s">
        <v>61</v>
      </c>
      <c r="AK19" s="70" t="s">
        <v>62</v>
      </c>
      <c r="AL19" s="70" t="s">
        <v>63</v>
      </c>
      <c r="AM19" s="70" t="s">
        <v>64</v>
      </c>
      <c r="AN19" s="70" t="s">
        <v>65</v>
      </c>
      <c r="AO19" s="70" t="s">
        <v>66</v>
      </c>
      <c r="AP19" s="70" t="s">
        <v>67</v>
      </c>
      <c r="AQ19" s="70" t="s">
        <v>68</v>
      </c>
      <c r="AR19" s="70" t="s">
        <v>69</v>
      </c>
      <c r="AS19" s="70" t="s">
        <v>70</v>
      </c>
      <c r="AT19" s="70" t="s">
        <v>71</v>
      </c>
      <c r="AU19" s="70" t="s">
        <v>72</v>
      </c>
      <c r="AV19" s="70" t="s">
        <v>73</v>
      </c>
      <c r="AW19" s="70" t="s">
        <v>74</v>
      </c>
      <c r="AX19" s="70" t="s">
        <v>75</v>
      </c>
      <c r="AY19" s="70" t="s">
        <v>76</v>
      </c>
      <c r="AZ19" s="70" t="s">
        <v>77</v>
      </c>
      <c r="BA19" s="70" t="s">
        <v>78</v>
      </c>
      <c r="BB19" s="70" t="s">
        <v>79</v>
      </c>
      <c r="BC19" s="70" t="s">
        <v>80</v>
      </c>
      <c r="BD19" s="29"/>
      <c r="BE19" s="29"/>
      <c r="BF19" s="29"/>
      <c r="BG19" s="29"/>
      <c r="BH19" s="29"/>
      <c r="BI19" s="29"/>
      <c r="BJ19" s="29"/>
    </row>
    <row r="20" spans="1:62" s="69" customFormat="1" ht="52.5" customHeight="1" x14ac:dyDescent="0.25">
      <c r="A20" s="98" t="s">
        <v>100</v>
      </c>
      <c r="B20" s="49" t="s">
        <v>45</v>
      </c>
      <c r="C20" s="50" t="s">
        <v>138</v>
      </c>
      <c r="D20" s="37">
        <f>D22+D25</f>
        <v>25.687000000000005</v>
      </c>
      <c r="E20" s="37">
        <f>E22+E25+E21</f>
        <v>1.5389999999999999</v>
      </c>
      <c r="F20" s="38">
        <f t="shared" ref="F20:N20" si="0">F22+F26</f>
        <v>0</v>
      </c>
      <c r="G20" s="38">
        <f>G21+G22</f>
        <v>0.24929999999999997</v>
      </c>
      <c r="H20" s="38">
        <f>H21+H22</f>
        <v>1.2896999999999998</v>
      </c>
      <c r="I20" s="38">
        <f t="shared" si="0"/>
        <v>0</v>
      </c>
      <c r="J20" s="37">
        <f>J22+J25+J21</f>
        <v>1.5389999999999999</v>
      </c>
      <c r="K20" s="38">
        <f t="shared" si="0"/>
        <v>0</v>
      </c>
      <c r="L20" s="38">
        <f>L21+L22</f>
        <v>0.24929999999999997</v>
      </c>
      <c r="M20" s="38">
        <f>M21+M22</f>
        <v>1.2896999999999998</v>
      </c>
      <c r="N20" s="38">
        <f t="shared" si="0"/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6">
        <f>AD22+AD25</f>
        <v>21.407000000000004</v>
      </c>
      <c r="AE20" s="37">
        <f>AE22+AE25+AE21</f>
        <v>1.2809999999999999</v>
      </c>
      <c r="AF20" s="38">
        <f t="shared" ref="AF20:AN20" si="1">AF22+AF26</f>
        <v>0</v>
      </c>
      <c r="AG20" s="38">
        <f>AG21+AG22</f>
        <v>0.20730000000000001</v>
      </c>
      <c r="AH20" s="38">
        <f>AH21+AH22</f>
        <v>1.0736999999999999</v>
      </c>
      <c r="AI20" s="38">
        <f t="shared" si="1"/>
        <v>0</v>
      </c>
      <c r="AJ20" s="37">
        <f>AJ22+AJ25+AJ21</f>
        <v>1.2809999999999999</v>
      </c>
      <c r="AK20" s="38">
        <f t="shared" si="1"/>
        <v>0</v>
      </c>
      <c r="AL20" s="38">
        <f>AL21+AL22</f>
        <v>0.20730000000000001</v>
      </c>
      <c r="AM20" s="38">
        <f>AM21+AM22</f>
        <v>1.0736999999999999</v>
      </c>
      <c r="AN20" s="38">
        <f t="shared" si="1"/>
        <v>0</v>
      </c>
      <c r="AO20" s="38">
        <v>0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  <c r="AU20" s="38">
        <v>0</v>
      </c>
      <c r="AV20" s="38">
        <v>0</v>
      </c>
      <c r="AW20" s="38">
        <v>0</v>
      </c>
      <c r="AX20" s="38">
        <v>0</v>
      </c>
      <c r="AY20" s="38">
        <v>0</v>
      </c>
      <c r="AZ20" s="38">
        <v>0</v>
      </c>
      <c r="BA20" s="38">
        <v>0</v>
      </c>
      <c r="BB20" s="38">
        <v>0</v>
      </c>
      <c r="BC20" s="38">
        <v>0</v>
      </c>
      <c r="BD20" s="68"/>
      <c r="BE20" s="68"/>
      <c r="BF20" s="68"/>
      <c r="BG20" s="68"/>
      <c r="BH20" s="68"/>
      <c r="BI20" s="68"/>
      <c r="BJ20" s="68"/>
    </row>
    <row r="21" spans="1:62" s="69" customFormat="1" ht="36.75" customHeight="1" x14ac:dyDescent="0.25">
      <c r="A21" s="99" t="s">
        <v>101</v>
      </c>
      <c r="B21" s="51" t="s">
        <v>87</v>
      </c>
      <c r="C21" s="50" t="s">
        <v>138</v>
      </c>
      <c r="D21" s="39">
        <f t="shared" ref="D21" si="2">D27</f>
        <v>0</v>
      </c>
      <c r="E21" s="39">
        <f>E27</f>
        <v>0.28800000000000003</v>
      </c>
      <c r="F21" s="38">
        <v>0</v>
      </c>
      <c r="G21" s="38">
        <f>G27</f>
        <v>3.73E-2</v>
      </c>
      <c r="H21" s="38">
        <f>H27</f>
        <v>0.25469999999999998</v>
      </c>
      <c r="I21" s="38">
        <v>0</v>
      </c>
      <c r="J21" s="39">
        <f>J27</f>
        <v>0.28800000000000003</v>
      </c>
      <c r="K21" s="38">
        <v>0</v>
      </c>
      <c r="L21" s="38">
        <f>L27</f>
        <v>3.73E-2</v>
      </c>
      <c r="M21" s="38">
        <f>M27</f>
        <v>0.25469999999999998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9">
        <f t="shared" ref="AE21" si="3">AE27</f>
        <v>0.23900000000000002</v>
      </c>
      <c r="AF21" s="38">
        <v>0</v>
      </c>
      <c r="AG21" s="38">
        <f>AG27</f>
        <v>3.0300000000000001E-2</v>
      </c>
      <c r="AH21" s="38">
        <f>AH27</f>
        <v>0.2117</v>
      </c>
      <c r="AI21" s="38">
        <v>0</v>
      </c>
      <c r="AJ21" s="39">
        <f t="shared" ref="AJ21" si="4">AJ27</f>
        <v>0.23900000000000002</v>
      </c>
      <c r="AK21" s="38">
        <v>0</v>
      </c>
      <c r="AL21" s="38">
        <f>AL27</f>
        <v>3.0300000000000001E-2</v>
      </c>
      <c r="AM21" s="38">
        <f>AM27</f>
        <v>0.2117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68"/>
      <c r="BE21" s="68"/>
      <c r="BF21" s="68"/>
      <c r="BG21" s="68"/>
      <c r="BH21" s="68"/>
      <c r="BI21" s="68"/>
      <c r="BJ21" s="68"/>
    </row>
    <row r="22" spans="1:62" s="69" customFormat="1" ht="63.75" customHeight="1" x14ac:dyDescent="0.25">
      <c r="A22" s="99" t="s">
        <v>102</v>
      </c>
      <c r="B22" s="51" t="s">
        <v>88</v>
      </c>
      <c r="C22" s="50" t="s">
        <v>138</v>
      </c>
      <c r="D22" s="37">
        <f t="shared" ref="D22" si="5">D46+D59+D95</f>
        <v>19.759000000000004</v>
      </c>
      <c r="E22" s="37">
        <f t="shared" ref="E22" si="6">E46+E59+E95</f>
        <v>1.2509999999999999</v>
      </c>
      <c r="F22" s="38">
        <f t="shared" ref="F22:N22" si="7">F30</f>
        <v>0</v>
      </c>
      <c r="G22" s="38">
        <f>G58</f>
        <v>0.21199999999999997</v>
      </c>
      <c r="H22" s="38">
        <f>H58</f>
        <v>1.0349999999999999</v>
      </c>
      <c r="I22" s="38">
        <f t="shared" si="7"/>
        <v>0</v>
      </c>
      <c r="J22" s="37">
        <f t="shared" ref="J22" si="8">J46+J59+J95</f>
        <v>1.2509999999999999</v>
      </c>
      <c r="K22" s="38">
        <f t="shared" si="7"/>
        <v>0</v>
      </c>
      <c r="L22" s="38">
        <f>L58</f>
        <v>0.21199999999999997</v>
      </c>
      <c r="M22" s="38">
        <f>M58</f>
        <v>1.0349999999999999</v>
      </c>
      <c r="N22" s="38">
        <f t="shared" si="7"/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6">
        <f>AD46+AD58</f>
        <v>16.466000000000005</v>
      </c>
      <c r="AE22" s="37">
        <f>AE46+AE59+AE95</f>
        <v>1.0419999999999998</v>
      </c>
      <c r="AF22" s="38">
        <f t="shared" ref="AF22:AN22" si="9">AF27</f>
        <v>0</v>
      </c>
      <c r="AG22" s="38">
        <f>AG58</f>
        <v>0.17700000000000002</v>
      </c>
      <c r="AH22" s="38">
        <f>AH58</f>
        <v>0.86199999999999988</v>
      </c>
      <c r="AI22" s="38">
        <f t="shared" si="9"/>
        <v>0</v>
      </c>
      <c r="AJ22" s="37">
        <f>AJ46+AJ59+AJ95</f>
        <v>1.0419999999999998</v>
      </c>
      <c r="AK22" s="38">
        <f t="shared" si="9"/>
        <v>0</v>
      </c>
      <c r="AL22" s="38">
        <f>AL58</f>
        <v>0.17700000000000002</v>
      </c>
      <c r="AM22" s="38">
        <f>AM58</f>
        <v>0.86199999999999988</v>
      </c>
      <c r="AN22" s="38">
        <f t="shared" si="9"/>
        <v>0</v>
      </c>
      <c r="AO22" s="38">
        <v>0</v>
      </c>
      <c r="AP22" s="38">
        <v>0</v>
      </c>
      <c r="AQ22" s="38">
        <v>0</v>
      </c>
      <c r="AR22" s="38">
        <v>0</v>
      </c>
      <c r="AS22" s="38">
        <v>0</v>
      </c>
      <c r="AT22" s="38">
        <v>0</v>
      </c>
      <c r="AU22" s="38">
        <v>0</v>
      </c>
      <c r="AV22" s="38">
        <v>0</v>
      </c>
      <c r="AW22" s="38">
        <v>0</v>
      </c>
      <c r="AX22" s="38">
        <v>0</v>
      </c>
      <c r="AY22" s="38">
        <v>0</v>
      </c>
      <c r="AZ22" s="38">
        <v>0</v>
      </c>
      <c r="BA22" s="38">
        <v>0</v>
      </c>
      <c r="BB22" s="38">
        <v>0</v>
      </c>
      <c r="BC22" s="38">
        <v>0</v>
      </c>
      <c r="BD22" s="68"/>
      <c r="BE22" s="68"/>
      <c r="BF22" s="68"/>
      <c r="BG22" s="68"/>
      <c r="BH22" s="68"/>
      <c r="BI22" s="68"/>
      <c r="BJ22" s="68"/>
    </row>
    <row r="23" spans="1:62" s="69" customFormat="1" ht="87.75" customHeight="1" x14ac:dyDescent="0.25">
      <c r="A23" s="99" t="s">
        <v>103</v>
      </c>
      <c r="B23" s="51" t="s">
        <v>89</v>
      </c>
      <c r="C23" s="50" t="s">
        <v>138</v>
      </c>
      <c r="D23" s="39">
        <v>0</v>
      </c>
      <c r="E23" s="39">
        <v>0</v>
      </c>
      <c r="F23" s="38">
        <v>0</v>
      </c>
      <c r="G23" s="38">
        <v>0</v>
      </c>
      <c r="H23" s="38">
        <v>0</v>
      </c>
      <c r="I23" s="38">
        <v>0</v>
      </c>
      <c r="J23" s="39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9">
        <v>0</v>
      </c>
      <c r="AF23" s="38">
        <v>0</v>
      </c>
      <c r="AG23" s="38">
        <v>0</v>
      </c>
      <c r="AH23" s="38">
        <v>0</v>
      </c>
      <c r="AI23" s="38">
        <v>0</v>
      </c>
      <c r="AJ23" s="39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>
        <v>0</v>
      </c>
      <c r="AY23" s="38">
        <v>0</v>
      </c>
      <c r="AZ23" s="38">
        <v>0</v>
      </c>
      <c r="BA23" s="38">
        <v>0</v>
      </c>
      <c r="BB23" s="38">
        <v>0</v>
      </c>
      <c r="BC23" s="38">
        <v>0</v>
      </c>
      <c r="BD23" s="68"/>
      <c r="BE23" s="68"/>
      <c r="BF23" s="68"/>
      <c r="BG23" s="68"/>
      <c r="BH23" s="68"/>
      <c r="BI23" s="68"/>
      <c r="BJ23" s="68"/>
    </row>
    <row r="24" spans="1:62" s="69" customFormat="1" ht="56.25" customHeight="1" x14ac:dyDescent="0.25">
      <c r="A24" s="99" t="s">
        <v>104</v>
      </c>
      <c r="B24" s="51" t="s">
        <v>90</v>
      </c>
      <c r="C24" s="50" t="s">
        <v>138</v>
      </c>
      <c r="D24" s="39">
        <v>0</v>
      </c>
      <c r="E24" s="39">
        <v>0</v>
      </c>
      <c r="F24" s="38">
        <v>0</v>
      </c>
      <c r="G24" s="38">
        <v>0</v>
      </c>
      <c r="H24" s="38">
        <v>0</v>
      </c>
      <c r="I24" s="38">
        <v>0</v>
      </c>
      <c r="J24" s="39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9">
        <v>0</v>
      </c>
      <c r="AF24" s="38">
        <v>0</v>
      </c>
      <c r="AG24" s="38">
        <v>0</v>
      </c>
      <c r="AH24" s="38">
        <v>0</v>
      </c>
      <c r="AI24" s="38">
        <v>0</v>
      </c>
      <c r="AJ24" s="39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38">
        <v>0</v>
      </c>
      <c r="BA24" s="38">
        <v>0</v>
      </c>
      <c r="BB24" s="38">
        <v>0</v>
      </c>
      <c r="BC24" s="38">
        <v>0</v>
      </c>
      <c r="BD24" s="68"/>
      <c r="BE24" s="68"/>
      <c r="BF24" s="68"/>
      <c r="BG24" s="68"/>
      <c r="BH24" s="68"/>
      <c r="BI24" s="68"/>
      <c r="BJ24" s="68"/>
    </row>
    <row r="25" spans="1:62" s="69" customFormat="1" ht="57.75" customHeight="1" x14ac:dyDescent="0.25">
      <c r="A25" s="100" t="s">
        <v>105</v>
      </c>
      <c r="B25" s="51" t="s">
        <v>91</v>
      </c>
      <c r="C25" s="50" t="s">
        <v>138</v>
      </c>
      <c r="D25" s="37">
        <f t="shared" ref="D25" si="10">D103</f>
        <v>5.9279999999999999</v>
      </c>
      <c r="E25" s="37">
        <f t="shared" ref="E25" si="11">E103</f>
        <v>0</v>
      </c>
      <c r="F25" s="38">
        <v>0</v>
      </c>
      <c r="G25" s="38">
        <v>0</v>
      </c>
      <c r="H25" s="38">
        <v>0</v>
      </c>
      <c r="I25" s="38">
        <v>0</v>
      </c>
      <c r="J25" s="37">
        <f t="shared" ref="J25" si="12">J103</f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6">
        <f>AD103++AD107+AD111</f>
        <v>4.9409999999999998</v>
      </c>
      <c r="AE25" s="37">
        <f t="shared" ref="AE25" si="13">AE103</f>
        <v>0</v>
      </c>
      <c r="AF25" s="38">
        <v>0</v>
      </c>
      <c r="AG25" s="38">
        <v>0</v>
      </c>
      <c r="AH25" s="38">
        <v>0</v>
      </c>
      <c r="AI25" s="38">
        <v>0</v>
      </c>
      <c r="AJ25" s="37">
        <f t="shared" ref="AJ25" si="14">AJ103</f>
        <v>0</v>
      </c>
      <c r="AK25" s="38">
        <v>0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38">
        <v>0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38">
        <v>0</v>
      </c>
      <c r="BA25" s="38">
        <v>0</v>
      </c>
      <c r="BB25" s="38">
        <v>0</v>
      </c>
      <c r="BC25" s="38">
        <v>0</v>
      </c>
      <c r="BD25" s="68"/>
      <c r="BE25" s="68"/>
      <c r="BF25" s="68"/>
      <c r="BG25" s="68"/>
      <c r="BH25" s="68"/>
      <c r="BI25" s="68"/>
      <c r="BJ25" s="68"/>
    </row>
    <row r="26" spans="1:62" s="69" customFormat="1" ht="39" customHeight="1" x14ac:dyDescent="0.25">
      <c r="A26" s="101" t="s">
        <v>106</v>
      </c>
      <c r="B26" s="52" t="s">
        <v>92</v>
      </c>
      <c r="C26" s="50" t="s">
        <v>138</v>
      </c>
      <c r="D26" s="39">
        <v>0</v>
      </c>
      <c r="E26" s="39">
        <v>0</v>
      </c>
      <c r="F26" s="38">
        <f t="shared" ref="F26:N26" si="15">F67</f>
        <v>0</v>
      </c>
      <c r="G26" s="38">
        <v>0</v>
      </c>
      <c r="H26" s="38">
        <v>0</v>
      </c>
      <c r="I26" s="38">
        <f t="shared" si="15"/>
        <v>0</v>
      </c>
      <c r="J26" s="39">
        <v>0</v>
      </c>
      <c r="K26" s="38">
        <f t="shared" si="15"/>
        <v>0</v>
      </c>
      <c r="L26" s="38">
        <v>0</v>
      </c>
      <c r="M26" s="38">
        <v>0</v>
      </c>
      <c r="N26" s="38">
        <f t="shared" si="15"/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9">
        <v>0</v>
      </c>
      <c r="AF26" s="38">
        <f t="shared" ref="AF26:AN26" si="16">AF67</f>
        <v>0</v>
      </c>
      <c r="AG26" s="38">
        <v>0</v>
      </c>
      <c r="AH26" s="38">
        <v>0</v>
      </c>
      <c r="AI26" s="38">
        <f t="shared" si="16"/>
        <v>0</v>
      </c>
      <c r="AJ26" s="39">
        <v>0</v>
      </c>
      <c r="AK26" s="38">
        <f t="shared" si="16"/>
        <v>0</v>
      </c>
      <c r="AL26" s="38">
        <v>0</v>
      </c>
      <c r="AM26" s="38">
        <v>0</v>
      </c>
      <c r="AN26" s="38">
        <f t="shared" si="16"/>
        <v>0</v>
      </c>
      <c r="AO26" s="38">
        <v>0</v>
      </c>
      <c r="AP26" s="38">
        <v>0</v>
      </c>
      <c r="AQ26" s="38">
        <v>0</v>
      </c>
      <c r="AR26" s="38">
        <v>0</v>
      </c>
      <c r="AS26" s="38">
        <v>0</v>
      </c>
      <c r="AT26" s="38">
        <v>0</v>
      </c>
      <c r="AU26" s="38">
        <v>0</v>
      </c>
      <c r="AV26" s="38">
        <v>0</v>
      </c>
      <c r="AW26" s="38">
        <v>0</v>
      </c>
      <c r="AX26" s="38">
        <v>0</v>
      </c>
      <c r="AY26" s="38">
        <v>0</v>
      </c>
      <c r="AZ26" s="38">
        <v>0</v>
      </c>
      <c r="BA26" s="38">
        <v>0</v>
      </c>
      <c r="BB26" s="38">
        <v>0</v>
      </c>
      <c r="BC26" s="38">
        <v>0</v>
      </c>
      <c r="BD26" s="68"/>
      <c r="BE26" s="68"/>
      <c r="BF26" s="68"/>
      <c r="BG26" s="68"/>
      <c r="BH26" s="68"/>
      <c r="BI26" s="68"/>
      <c r="BJ26" s="68"/>
    </row>
    <row r="27" spans="1:62" s="69" customFormat="1" ht="73.5" customHeight="1" x14ac:dyDescent="0.25">
      <c r="A27" s="94" t="s">
        <v>107</v>
      </c>
      <c r="B27" s="53" t="s">
        <v>158</v>
      </c>
      <c r="C27" s="50" t="s">
        <v>138</v>
      </c>
      <c r="D27" s="36">
        <v>0</v>
      </c>
      <c r="E27" s="36">
        <f>E28</f>
        <v>0.28800000000000003</v>
      </c>
      <c r="F27" s="38">
        <f t="shared" ref="F27:N27" si="17">F30</f>
        <v>0</v>
      </c>
      <c r="G27" s="38">
        <f>G28</f>
        <v>3.73E-2</v>
      </c>
      <c r="H27" s="38">
        <f>H28</f>
        <v>0.25469999999999998</v>
      </c>
      <c r="I27" s="38">
        <f t="shared" si="17"/>
        <v>0</v>
      </c>
      <c r="J27" s="36">
        <f>J28</f>
        <v>0.28800000000000003</v>
      </c>
      <c r="K27" s="38">
        <f t="shared" si="17"/>
        <v>0</v>
      </c>
      <c r="L27" s="38">
        <f>L28</f>
        <v>3.73E-2</v>
      </c>
      <c r="M27" s="38">
        <f>M28</f>
        <v>0.25469999999999998</v>
      </c>
      <c r="N27" s="38">
        <f t="shared" si="17"/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6">
        <f t="shared" ref="AE27" si="18">AE28</f>
        <v>0.23900000000000002</v>
      </c>
      <c r="AF27" s="38">
        <f t="shared" ref="AF27:AN27" si="19">AF30</f>
        <v>0</v>
      </c>
      <c r="AG27" s="38">
        <f>AG28</f>
        <v>3.0300000000000001E-2</v>
      </c>
      <c r="AH27" s="38">
        <f>AH28</f>
        <v>0.2117</v>
      </c>
      <c r="AI27" s="38">
        <f t="shared" si="19"/>
        <v>0</v>
      </c>
      <c r="AJ27" s="36">
        <f t="shared" ref="AJ27" si="20">AJ28</f>
        <v>0.23900000000000002</v>
      </c>
      <c r="AK27" s="38">
        <f t="shared" si="19"/>
        <v>0</v>
      </c>
      <c r="AL27" s="38">
        <f>AL28</f>
        <v>3.0300000000000001E-2</v>
      </c>
      <c r="AM27" s="38">
        <f>AM28</f>
        <v>0.2117</v>
      </c>
      <c r="AN27" s="38">
        <f t="shared" si="19"/>
        <v>0</v>
      </c>
      <c r="AO27" s="38">
        <v>0</v>
      </c>
      <c r="AP27" s="38">
        <v>0</v>
      </c>
      <c r="AQ27" s="38">
        <v>0</v>
      </c>
      <c r="AR27" s="38">
        <v>0</v>
      </c>
      <c r="AS27" s="38">
        <v>0</v>
      </c>
      <c r="AT27" s="38">
        <v>0</v>
      </c>
      <c r="AU27" s="38">
        <v>0</v>
      </c>
      <c r="AV27" s="38">
        <v>0</v>
      </c>
      <c r="AW27" s="38">
        <v>0</v>
      </c>
      <c r="AX27" s="38">
        <v>0</v>
      </c>
      <c r="AY27" s="38">
        <v>0</v>
      </c>
      <c r="AZ27" s="38">
        <v>0</v>
      </c>
      <c r="BA27" s="38">
        <v>0</v>
      </c>
      <c r="BB27" s="38">
        <v>0</v>
      </c>
      <c r="BC27" s="38">
        <v>0</v>
      </c>
      <c r="BD27" s="68"/>
      <c r="BE27" s="68"/>
      <c r="BF27" s="68"/>
      <c r="BG27" s="68"/>
      <c r="BH27" s="68"/>
      <c r="BI27" s="68"/>
      <c r="BJ27" s="68"/>
    </row>
    <row r="28" spans="1:62" s="69" customFormat="1" ht="72.75" customHeight="1" x14ac:dyDescent="0.25">
      <c r="A28" s="94" t="s">
        <v>46</v>
      </c>
      <c r="B28" s="53" t="s">
        <v>159</v>
      </c>
      <c r="C28" s="50" t="s">
        <v>138</v>
      </c>
      <c r="D28" s="40">
        <f>D29+D30</f>
        <v>0</v>
      </c>
      <c r="E28" s="40">
        <f>E29+E30+E31</f>
        <v>0.28800000000000003</v>
      </c>
      <c r="F28" s="38">
        <v>0</v>
      </c>
      <c r="G28" s="38">
        <f>G29+G30+G46</f>
        <v>3.73E-2</v>
      </c>
      <c r="H28" s="38">
        <f>H29+H30+H46</f>
        <v>0.25469999999999998</v>
      </c>
      <c r="I28" s="38">
        <v>0</v>
      </c>
      <c r="J28" s="40">
        <f>J29+J30+J31</f>
        <v>0.28800000000000003</v>
      </c>
      <c r="K28" s="38">
        <v>0</v>
      </c>
      <c r="L28" s="38">
        <f>L29+L30+L46</f>
        <v>3.73E-2</v>
      </c>
      <c r="M28" s="38">
        <f>M29+M30+M46</f>
        <v>0.25469999999999998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40">
        <f t="shared" ref="AE28" si="21">AE29+AE30+AE31</f>
        <v>0.23900000000000002</v>
      </c>
      <c r="AF28" s="38">
        <v>0</v>
      </c>
      <c r="AG28" s="38">
        <f>AG29+AG30+AG46</f>
        <v>3.0300000000000001E-2</v>
      </c>
      <c r="AH28" s="38">
        <f>AH29+AH30+AH46</f>
        <v>0.2117</v>
      </c>
      <c r="AI28" s="38">
        <v>0</v>
      </c>
      <c r="AJ28" s="40">
        <f t="shared" ref="AJ28" si="22">AJ29+AJ30+AJ31</f>
        <v>0.23900000000000002</v>
      </c>
      <c r="AK28" s="38">
        <v>0</v>
      </c>
      <c r="AL28" s="38">
        <f>AL29+AL30+AL46</f>
        <v>3.0300000000000001E-2</v>
      </c>
      <c r="AM28" s="38">
        <f>AM29+AM30+AM46</f>
        <v>0.2117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0</v>
      </c>
      <c r="AV28" s="38">
        <v>0</v>
      </c>
      <c r="AW28" s="38">
        <v>0</v>
      </c>
      <c r="AX28" s="38">
        <v>0</v>
      </c>
      <c r="AY28" s="38">
        <v>0</v>
      </c>
      <c r="AZ28" s="38">
        <v>0</v>
      </c>
      <c r="BA28" s="38">
        <v>0</v>
      </c>
      <c r="BB28" s="38">
        <v>0</v>
      </c>
      <c r="BC28" s="38">
        <v>0</v>
      </c>
      <c r="BD28" s="68"/>
      <c r="BE28" s="68"/>
      <c r="BF28" s="68"/>
      <c r="BG28" s="68"/>
      <c r="BH28" s="68"/>
      <c r="BI28" s="68"/>
      <c r="BJ28" s="68"/>
    </row>
    <row r="29" spans="1:62" s="69" customFormat="1" ht="61.5" customHeight="1" x14ac:dyDescent="0.25">
      <c r="A29" s="94" t="s">
        <v>47</v>
      </c>
      <c r="B29" s="53" t="s">
        <v>160</v>
      </c>
      <c r="C29" s="50" t="s">
        <v>138</v>
      </c>
      <c r="D29" s="36">
        <f>D35</f>
        <v>0</v>
      </c>
      <c r="E29" s="36">
        <f t="shared" ref="E29" si="23">E35</f>
        <v>1.2999999999999998E-2</v>
      </c>
      <c r="F29" s="38">
        <v>0</v>
      </c>
      <c r="G29" s="38">
        <f>G35</f>
        <v>3.3E-3</v>
      </c>
      <c r="H29" s="38">
        <f>H35</f>
        <v>9.7000000000000003E-3</v>
      </c>
      <c r="I29" s="38">
        <v>0</v>
      </c>
      <c r="J29" s="36">
        <f t="shared" ref="J29" si="24">J35</f>
        <v>1.2999999999999998E-2</v>
      </c>
      <c r="K29" s="38">
        <v>0</v>
      </c>
      <c r="L29" s="38">
        <f>L35</f>
        <v>3.3E-3</v>
      </c>
      <c r="M29" s="38">
        <f>M35</f>
        <v>9.7000000000000003E-3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6">
        <f t="shared" ref="AE29" si="25">AE35</f>
        <v>0.01</v>
      </c>
      <c r="AF29" s="38">
        <v>0</v>
      </c>
      <c r="AG29" s="38">
        <f>AG35</f>
        <v>1.2999999999999999E-3</v>
      </c>
      <c r="AH29" s="38">
        <f>AH35</f>
        <v>8.6999999999999994E-3</v>
      </c>
      <c r="AI29" s="38">
        <v>0</v>
      </c>
      <c r="AJ29" s="36">
        <f t="shared" ref="AJ29" si="26">AJ35</f>
        <v>0.01</v>
      </c>
      <c r="AK29" s="38">
        <v>0</v>
      </c>
      <c r="AL29" s="38">
        <f>AL35</f>
        <v>1.2999999999999999E-3</v>
      </c>
      <c r="AM29" s="38">
        <f>AM35</f>
        <v>8.6999999999999994E-3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38">
        <v>0</v>
      </c>
      <c r="AT29" s="38">
        <v>0</v>
      </c>
      <c r="AU29" s="38">
        <v>0</v>
      </c>
      <c r="AV29" s="38">
        <v>0</v>
      </c>
      <c r="AW29" s="38">
        <v>0</v>
      </c>
      <c r="AX29" s="38">
        <v>0</v>
      </c>
      <c r="AY29" s="38">
        <v>0</v>
      </c>
      <c r="AZ29" s="38">
        <v>0</v>
      </c>
      <c r="BA29" s="38">
        <v>0</v>
      </c>
      <c r="BB29" s="38">
        <v>0</v>
      </c>
      <c r="BC29" s="38">
        <v>0</v>
      </c>
      <c r="BD29" s="68"/>
      <c r="BE29" s="68"/>
      <c r="BF29" s="68"/>
      <c r="BG29" s="68"/>
      <c r="BH29" s="68"/>
      <c r="BI29" s="68"/>
      <c r="BJ29" s="68"/>
    </row>
    <row r="30" spans="1:62" s="69" customFormat="1" ht="70.5" customHeight="1" x14ac:dyDescent="0.25">
      <c r="A30" s="94" t="s">
        <v>48</v>
      </c>
      <c r="B30" s="53" t="s">
        <v>161</v>
      </c>
      <c r="C30" s="34" t="s">
        <v>138</v>
      </c>
      <c r="D30" s="36">
        <f>D39</f>
        <v>0</v>
      </c>
      <c r="E30" s="36">
        <f t="shared" ref="E30" si="27">E39</f>
        <v>0.27500000000000002</v>
      </c>
      <c r="F30" s="38">
        <f t="shared" ref="F30:N30" si="28">F31+F64</f>
        <v>0</v>
      </c>
      <c r="G30" s="38">
        <f>G39</f>
        <v>3.3000000000000002E-2</v>
      </c>
      <c r="H30" s="38">
        <f>H39</f>
        <v>0.24199999999999999</v>
      </c>
      <c r="I30" s="38">
        <f t="shared" si="28"/>
        <v>0</v>
      </c>
      <c r="J30" s="36">
        <f t="shared" ref="J30" si="29">J39</f>
        <v>0.27500000000000002</v>
      </c>
      <c r="K30" s="38">
        <f t="shared" si="28"/>
        <v>0</v>
      </c>
      <c r="L30" s="38">
        <f>L39</f>
        <v>3.3000000000000002E-2</v>
      </c>
      <c r="M30" s="38">
        <f>M39</f>
        <v>0.24199999999999999</v>
      </c>
      <c r="N30" s="38">
        <f t="shared" si="28"/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6">
        <f t="shared" ref="AE30" si="30">AE39</f>
        <v>0.22900000000000001</v>
      </c>
      <c r="AF30" s="38">
        <f t="shared" ref="AF30:AN30" si="31">AF31+AF64</f>
        <v>0</v>
      </c>
      <c r="AG30" s="38">
        <f>AG39</f>
        <v>2.8000000000000001E-2</v>
      </c>
      <c r="AH30" s="38">
        <f>AH39</f>
        <v>0.20099999999999998</v>
      </c>
      <c r="AI30" s="38">
        <f t="shared" si="31"/>
        <v>0</v>
      </c>
      <c r="AJ30" s="36">
        <f t="shared" ref="AJ30" si="32">AJ39</f>
        <v>0.22900000000000001</v>
      </c>
      <c r="AK30" s="38">
        <f t="shared" si="31"/>
        <v>0</v>
      </c>
      <c r="AL30" s="38">
        <f>AL39</f>
        <v>2.8000000000000001E-2</v>
      </c>
      <c r="AM30" s="38">
        <f>AM39</f>
        <v>0.20099999999999998</v>
      </c>
      <c r="AN30" s="38">
        <f t="shared" si="31"/>
        <v>0</v>
      </c>
      <c r="AO30" s="38">
        <v>0</v>
      </c>
      <c r="AP30" s="38">
        <v>0</v>
      </c>
      <c r="AQ30" s="38">
        <v>0</v>
      </c>
      <c r="AR30" s="38">
        <v>0</v>
      </c>
      <c r="AS30" s="38">
        <v>0</v>
      </c>
      <c r="AT30" s="38">
        <v>0</v>
      </c>
      <c r="AU30" s="38">
        <v>0</v>
      </c>
      <c r="AV30" s="38">
        <v>0</v>
      </c>
      <c r="AW30" s="38">
        <v>0</v>
      </c>
      <c r="AX30" s="38">
        <v>0</v>
      </c>
      <c r="AY30" s="38">
        <v>0</v>
      </c>
      <c r="AZ30" s="38">
        <v>0</v>
      </c>
      <c r="BA30" s="38">
        <v>0</v>
      </c>
      <c r="BB30" s="38">
        <v>0</v>
      </c>
      <c r="BC30" s="38">
        <v>0</v>
      </c>
      <c r="BD30" s="68"/>
      <c r="BE30" s="68"/>
      <c r="BF30" s="68"/>
      <c r="BG30" s="68"/>
      <c r="BH30" s="68"/>
      <c r="BI30" s="68"/>
      <c r="BJ30" s="68"/>
    </row>
    <row r="31" spans="1:62" s="69" customFormat="1" ht="60" customHeight="1" x14ac:dyDescent="0.25">
      <c r="A31" s="94" t="s">
        <v>49</v>
      </c>
      <c r="B31" s="54" t="s">
        <v>162</v>
      </c>
      <c r="C31" s="34" t="s">
        <v>138</v>
      </c>
      <c r="D31" s="36">
        <v>0</v>
      </c>
      <c r="E31" s="36">
        <v>0</v>
      </c>
      <c r="F31" s="38">
        <f t="shared" ref="F31:N31" si="33">F32+F33+F34+F35+F36+F37+F39+F40+F41+F42+F43+F44+F45+F46+F47+F48+F49+F50+F51+F52+F53+F54+F55+F56+F57+F58+F59+F60+F61+F62+F63</f>
        <v>0</v>
      </c>
      <c r="G31" s="38">
        <v>0</v>
      </c>
      <c r="H31" s="38">
        <v>0</v>
      </c>
      <c r="I31" s="38">
        <f t="shared" si="33"/>
        <v>0</v>
      </c>
      <c r="J31" s="36">
        <v>0</v>
      </c>
      <c r="K31" s="38">
        <f t="shared" si="33"/>
        <v>0</v>
      </c>
      <c r="L31" s="38">
        <v>0</v>
      </c>
      <c r="M31" s="38">
        <v>0</v>
      </c>
      <c r="N31" s="38">
        <f t="shared" si="33"/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6">
        <v>0</v>
      </c>
      <c r="AF31" s="38">
        <f t="shared" ref="AF31:AN31" si="34">AF32+AF33+AF34+AF35+AF36+AF37+AF39+AF40+AF41+AF42+AF43+AF44+AF45+AF46+AF47+AF48+AF49+AF50+AF51+AF52+AF53+AF54+AF55+AF56+AF57+AF58+AF59+AF60+AF61+AF62+AF63</f>
        <v>0</v>
      </c>
      <c r="AG31" s="38">
        <v>0</v>
      </c>
      <c r="AH31" s="38">
        <v>0</v>
      </c>
      <c r="AI31" s="38">
        <f t="shared" si="34"/>
        <v>0</v>
      </c>
      <c r="AJ31" s="36">
        <v>0</v>
      </c>
      <c r="AK31" s="38">
        <f t="shared" si="34"/>
        <v>0</v>
      </c>
      <c r="AL31" s="38">
        <v>0</v>
      </c>
      <c r="AM31" s="38">
        <v>0</v>
      </c>
      <c r="AN31" s="38">
        <f t="shared" si="34"/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38">
        <v>0</v>
      </c>
      <c r="BD31" s="68"/>
      <c r="BE31" s="68"/>
      <c r="BF31" s="68"/>
      <c r="BG31" s="68"/>
      <c r="BH31" s="68"/>
      <c r="BI31" s="68"/>
      <c r="BJ31" s="68"/>
    </row>
    <row r="32" spans="1:62" s="69" customFormat="1" ht="85.5" customHeight="1" x14ac:dyDescent="0.25">
      <c r="A32" s="94" t="s">
        <v>163</v>
      </c>
      <c r="B32" s="54" t="s">
        <v>164</v>
      </c>
      <c r="C32" s="34" t="s">
        <v>138</v>
      </c>
      <c r="D32" s="36">
        <v>0</v>
      </c>
      <c r="E32" s="36">
        <v>0</v>
      </c>
      <c r="F32" s="38">
        <v>0</v>
      </c>
      <c r="G32" s="38">
        <v>0</v>
      </c>
      <c r="H32" s="38">
        <v>0</v>
      </c>
      <c r="I32" s="38">
        <v>0</v>
      </c>
      <c r="J32" s="36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6">
        <v>0</v>
      </c>
      <c r="AF32" s="38">
        <v>0</v>
      </c>
      <c r="AG32" s="38">
        <v>0</v>
      </c>
      <c r="AH32" s="38">
        <v>0</v>
      </c>
      <c r="AI32" s="38">
        <v>0</v>
      </c>
      <c r="AJ32" s="36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38">
        <v>0</v>
      </c>
      <c r="BB32" s="38">
        <v>0</v>
      </c>
      <c r="BC32" s="38">
        <v>0</v>
      </c>
      <c r="BD32" s="68"/>
      <c r="BE32" s="68"/>
      <c r="BF32" s="68"/>
      <c r="BG32" s="68"/>
      <c r="BH32" s="68"/>
      <c r="BI32" s="68"/>
      <c r="BJ32" s="68"/>
    </row>
    <row r="33" spans="1:62" s="69" customFormat="1" ht="78.75" customHeight="1" x14ac:dyDescent="0.25">
      <c r="A33" s="94" t="s">
        <v>165</v>
      </c>
      <c r="B33" s="54" t="s">
        <v>166</v>
      </c>
      <c r="C33" s="34" t="s">
        <v>138</v>
      </c>
      <c r="D33" s="36">
        <v>0</v>
      </c>
      <c r="E33" s="36">
        <v>0</v>
      </c>
      <c r="F33" s="38">
        <v>0</v>
      </c>
      <c r="G33" s="38">
        <v>0</v>
      </c>
      <c r="H33" s="38">
        <v>0</v>
      </c>
      <c r="I33" s="38">
        <v>0</v>
      </c>
      <c r="J33" s="36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6">
        <v>0</v>
      </c>
      <c r="AF33" s="38">
        <v>0</v>
      </c>
      <c r="AG33" s="38">
        <v>0</v>
      </c>
      <c r="AH33" s="38">
        <v>0</v>
      </c>
      <c r="AI33" s="38">
        <v>0</v>
      </c>
      <c r="AJ33" s="36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38">
        <v>0</v>
      </c>
      <c r="BD33" s="68"/>
      <c r="BE33" s="68"/>
      <c r="BF33" s="68"/>
      <c r="BG33" s="68"/>
      <c r="BH33" s="68"/>
      <c r="BI33" s="68"/>
      <c r="BJ33" s="68"/>
    </row>
    <row r="34" spans="1:62" s="69" customFormat="1" ht="80.25" customHeight="1" x14ac:dyDescent="0.25">
      <c r="A34" s="94" t="s">
        <v>167</v>
      </c>
      <c r="B34" s="54" t="s">
        <v>168</v>
      </c>
      <c r="C34" s="34" t="s">
        <v>138</v>
      </c>
      <c r="D34" s="36">
        <v>0</v>
      </c>
      <c r="E34" s="36">
        <v>0</v>
      </c>
      <c r="F34" s="38">
        <v>0</v>
      </c>
      <c r="G34" s="38">
        <v>0</v>
      </c>
      <c r="H34" s="38">
        <v>0</v>
      </c>
      <c r="I34" s="38">
        <v>0</v>
      </c>
      <c r="J34" s="36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6">
        <v>0</v>
      </c>
      <c r="AF34" s="38">
        <v>0</v>
      </c>
      <c r="AG34" s="38">
        <v>0</v>
      </c>
      <c r="AH34" s="38">
        <v>0</v>
      </c>
      <c r="AI34" s="38">
        <v>0</v>
      </c>
      <c r="AJ34" s="36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68"/>
      <c r="BE34" s="68"/>
      <c r="BF34" s="68"/>
      <c r="BG34" s="68"/>
      <c r="BH34" s="68"/>
      <c r="BI34" s="68"/>
      <c r="BJ34" s="68"/>
    </row>
    <row r="35" spans="1:62" s="69" customFormat="1" ht="85.5" customHeight="1" x14ac:dyDescent="0.25">
      <c r="A35" s="94" t="s">
        <v>315</v>
      </c>
      <c r="B35" s="51" t="s">
        <v>93</v>
      </c>
      <c r="C35" s="34" t="s">
        <v>138</v>
      </c>
      <c r="D35" s="39">
        <f>D36+D37</f>
        <v>0</v>
      </c>
      <c r="E35" s="39">
        <f>E36+E37+E38</f>
        <v>1.2999999999999998E-2</v>
      </c>
      <c r="F35" s="38">
        <v>0</v>
      </c>
      <c r="G35" s="38">
        <f>G36+G37+G38</f>
        <v>3.3E-3</v>
      </c>
      <c r="H35" s="38">
        <f>H36+H37+H38</f>
        <v>9.7000000000000003E-3</v>
      </c>
      <c r="I35" s="38">
        <v>0</v>
      </c>
      <c r="J35" s="39">
        <f>J36+J37+J38</f>
        <v>1.2999999999999998E-2</v>
      </c>
      <c r="K35" s="38">
        <v>0</v>
      </c>
      <c r="L35" s="38">
        <f>L36+L37+L38</f>
        <v>3.3E-3</v>
      </c>
      <c r="M35" s="38">
        <f>M36+M37+M38</f>
        <v>9.7000000000000003E-3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9">
        <f>AE36+AE37+AE38</f>
        <v>0.01</v>
      </c>
      <c r="AF35" s="38">
        <v>0</v>
      </c>
      <c r="AG35" s="38">
        <f>AG36+AG37</f>
        <v>1.2999999999999999E-3</v>
      </c>
      <c r="AH35" s="38">
        <f>AH36+AH37+AH38</f>
        <v>8.6999999999999994E-3</v>
      </c>
      <c r="AI35" s="38">
        <v>0</v>
      </c>
      <c r="AJ35" s="39">
        <f>AJ36+AJ37+AJ38</f>
        <v>0.01</v>
      </c>
      <c r="AK35" s="38">
        <v>0</v>
      </c>
      <c r="AL35" s="38">
        <f>AL36+AL37</f>
        <v>1.2999999999999999E-3</v>
      </c>
      <c r="AM35" s="38">
        <f>AM36+AM37+AM38</f>
        <v>8.6999999999999994E-3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68"/>
      <c r="BE35" s="68"/>
      <c r="BF35" s="68"/>
      <c r="BG35" s="68"/>
      <c r="BH35" s="68"/>
      <c r="BI35" s="68"/>
      <c r="BJ35" s="68"/>
    </row>
    <row r="36" spans="1:62" s="9" customFormat="1" ht="73.5" customHeight="1" x14ac:dyDescent="0.25">
      <c r="A36" s="94" t="s">
        <v>316</v>
      </c>
      <c r="B36" s="55" t="s">
        <v>274</v>
      </c>
      <c r="C36" s="41"/>
      <c r="D36" s="43">
        <v>0</v>
      </c>
      <c r="E36" s="44">
        <v>1E-3</v>
      </c>
      <c r="F36" s="42">
        <v>0</v>
      </c>
      <c r="G36" s="42">
        <v>2.9999999999999997E-4</v>
      </c>
      <c r="H36" s="42">
        <v>6.9999999999999999E-4</v>
      </c>
      <c r="I36" s="42">
        <v>0</v>
      </c>
      <c r="J36" s="44">
        <v>1E-3</v>
      </c>
      <c r="K36" s="42">
        <v>0</v>
      </c>
      <c r="L36" s="42">
        <v>2.9999999999999997E-4</v>
      </c>
      <c r="M36" s="42">
        <v>6.9999999999999999E-4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4">
        <v>1E-3</v>
      </c>
      <c r="AF36" s="42">
        <v>0</v>
      </c>
      <c r="AG36" s="42">
        <v>2.9999999999999997E-4</v>
      </c>
      <c r="AH36" s="42">
        <v>6.9999999999999999E-4</v>
      </c>
      <c r="AI36" s="42">
        <v>0</v>
      </c>
      <c r="AJ36" s="44">
        <v>1E-3</v>
      </c>
      <c r="AK36" s="42">
        <v>0</v>
      </c>
      <c r="AL36" s="42">
        <v>2.9999999999999997E-4</v>
      </c>
      <c r="AM36" s="42">
        <v>6.9999999999999999E-4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29"/>
      <c r="BE36" s="29"/>
      <c r="BF36" s="29"/>
      <c r="BG36" s="29"/>
      <c r="BH36" s="29"/>
      <c r="BI36" s="29"/>
      <c r="BJ36" s="29"/>
    </row>
    <row r="37" spans="1:62" s="9" customFormat="1" ht="78" customHeight="1" x14ac:dyDescent="0.25">
      <c r="A37" s="94" t="s">
        <v>317</v>
      </c>
      <c r="B37" s="56" t="s">
        <v>309</v>
      </c>
      <c r="C37" s="41"/>
      <c r="D37" s="43">
        <v>0</v>
      </c>
      <c r="E37" s="44">
        <v>8.9999999999999993E-3</v>
      </c>
      <c r="F37" s="42">
        <v>0</v>
      </c>
      <c r="G37" s="42">
        <v>2E-3</v>
      </c>
      <c r="H37" s="42">
        <v>7.0000000000000001E-3</v>
      </c>
      <c r="I37" s="42">
        <v>0</v>
      </c>
      <c r="J37" s="44">
        <v>8.9999999999999993E-3</v>
      </c>
      <c r="K37" s="42">
        <v>0</v>
      </c>
      <c r="L37" s="42">
        <v>2E-3</v>
      </c>
      <c r="M37" s="42">
        <v>7.0000000000000001E-3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4">
        <v>7.0000000000000001E-3</v>
      </c>
      <c r="AF37" s="42">
        <v>0</v>
      </c>
      <c r="AG37" s="42">
        <v>1E-3</v>
      </c>
      <c r="AH37" s="42">
        <v>6.0000000000000001E-3</v>
      </c>
      <c r="AI37" s="42">
        <v>0</v>
      </c>
      <c r="AJ37" s="44">
        <v>7.0000000000000001E-3</v>
      </c>
      <c r="AK37" s="42">
        <v>0</v>
      </c>
      <c r="AL37" s="42">
        <v>1E-3</v>
      </c>
      <c r="AM37" s="42">
        <v>6.0000000000000001E-3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29"/>
      <c r="BE37" s="29"/>
      <c r="BF37" s="29"/>
      <c r="BG37" s="29"/>
      <c r="BH37" s="29"/>
      <c r="BI37" s="29"/>
      <c r="BJ37" s="29"/>
    </row>
    <row r="38" spans="1:62" s="9" customFormat="1" ht="78" customHeight="1" x14ac:dyDescent="0.25">
      <c r="A38" s="94" t="s">
        <v>318</v>
      </c>
      <c r="B38" s="56" t="s">
        <v>314</v>
      </c>
      <c r="C38" s="41"/>
      <c r="D38" s="43">
        <v>0</v>
      </c>
      <c r="E38" s="44">
        <v>3.0000000000000001E-3</v>
      </c>
      <c r="F38" s="42">
        <v>0</v>
      </c>
      <c r="G38" s="42">
        <v>1E-3</v>
      </c>
      <c r="H38" s="42">
        <v>2E-3</v>
      </c>
      <c r="I38" s="42">
        <v>0</v>
      </c>
      <c r="J38" s="44">
        <v>3.0000000000000001E-3</v>
      </c>
      <c r="K38" s="42">
        <v>0</v>
      </c>
      <c r="L38" s="42">
        <v>1E-3</v>
      </c>
      <c r="M38" s="42">
        <v>2E-3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4">
        <v>2E-3</v>
      </c>
      <c r="AF38" s="42">
        <v>0</v>
      </c>
      <c r="AG38" s="42">
        <v>0</v>
      </c>
      <c r="AH38" s="42">
        <v>2E-3</v>
      </c>
      <c r="AI38" s="42">
        <v>0</v>
      </c>
      <c r="AJ38" s="44">
        <v>2E-3</v>
      </c>
      <c r="AK38" s="42">
        <v>0</v>
      </c>
      <c r="AL38" s="42">
        <v>0</v>
      </c>
      <c r="AM38" s="42">
        <v>2E-3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29"/>
      <c r="BE38" s="29"/>
      <c r="BF38" s="29"/>
      <c r="BG38" s="29"/>
      <c r="BH38" s="29"/>
      <c r="BI38" s="29"/>
      <c r="BJ38" s="29"/>
    </row>
    <row r="39" spans="1:62" s="69" customFormat="1" ht="89.25" customHeight="1" x14ac:dyDescent="0.25">
      <c r="A39" s="94" t="s">
        <v>319</v>
      </c>
      <c r="B39" s="51" t="s">
        <v>94</v>
      </c>
      <c r="C39" s="34"/>
      <c r="D39" s="39">
        <f>-D40+D41</f>
        <v>0</v>
      </c>
      <c r="E39" s="39">
        <f>E40+E41+E42</f>
        <v>0.27500000000000002</v>
      </c>
      <c r="F39" s="38">
        <v>0</v>
      </c>
      <c r="G39" s="38">
        <f>G40+G41+G42</f>
        <v>3.3000000000000002E-2</v>
      </c>
      <c r="H39" s="38">
        <f>H40+H41+H42</f>
        <v>0.24199999999999999</v>
      </c>
      <c r="I39" s="38">
        <v>0</v>
      </c>
      <c r="J39" s="39">
        <f>J40+J41+J42</f>
        <v>0.27500000000000002</v>
      </c>
      <c r="K39" s="38">
        <v>0</v>
      </c>
      <c r="L39" s="38">
        <f>L40+L41+L42</f>
        <v>3.3000000000000002E-2</v>
      </c>
      <c r="M39" s="38">
        <f>M40+M41+M42</f>
        <v>0.24199999999999999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9">
        <f t="shared" ref="AE39" si="35">AE40+AE41+AE42</f>
        <v>0.22900000000000001</v>
      </c>
      <c r="AF39" s="38">
        <v>0</v>
      </c>
      <c r="AG39" s="38">
        <f>AG40+AG41+AG42</f>
        <v>2.8000000000000001E-2</v>
      </c>
      <c r="AH39" s="38">
        <f>AH40+AH41+AH42</f>
        <v>0.20099999999999998</v>
      </c>
      <c r="AI39" s="38">
        <v>0</v>
      </c>
      <c r="AJ39" s="39">
        <f t="shared" ref="AJ39" si="36">AJ40+AJ41+AJ42</f>
        <v>0.22900000000000001</v>
      </c>
      <c r="AK39" s="38">
        <v>0</v>
      </c>
      <c r="AL39" s="38">
        <f>AL40+AL41+AL42</f>
        <v>2.8000000000000001E-2</v>
      </c>
      <c r="AM39" s="38">
        <f>AM40+AM41+AM42</f>
        <v>0.20099999999999998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68"/>
      <c r="BE39" s="68"/>
      <c r="BF39" s="68"/>
      <c r="BG39" s="68"/>
      <c r="BH39" s="68"/>
      <c r="BI39" s="68"/>
      <c r="BJ39" s="68"/>
    </row>
    <row r="40" spans="1:62" s="9" customFormat="1" ht="75" customHeight="1" x14ac:dyDescent="0.25">
      <c r="A40" s="94" t="s">
        <v>320</v>
      </c>
      <c r="B40" s="55" t="s">
        <v>278</v>
      </c>
      <c r="C40" s="41"/>
      <c r="D40" s="43">
        <v>0</v>
      </c>
      <c r="E40" s="44">
        <v>6.7000000000000004E-2</v>
      </c>
      <c r="F40" s="42">
        <v>0</v>
      </c>
      <c r="G40" s="42">
        <v>8.0000000000000002E-3</v>
      </c>
      <c r="H40" s="42">
        <v>5.8999999999999997E-2</v>
      </c>
      <c r="I40" s="42">
        <v>0</v>
      </c>
      <c r="J40" s="44">
        <v>6.7000000000000004E-2</v>
      </c>
      <c r="K40" s="42">
        <v>0</v>
      </c>
      <c r="L40" s="42">
        <v>8.0000000000000002E-3</v>
      </c>
      <c r="M40" s="42">
        <v>5.8999999999999997E-2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4">
        <v>5.6000000000000001E-2</v>
      </c>
      <c r="AF40" s="42">
        <v>0</v>
      </c>
      <c r="AG40" s="42">
        <v>7.0000000000000001E-3</v>
      </c>
      <c r="AH40" s="42">
        <v>4.9000000000000002E-2</v>
      </c>
      <c r="AI40" s="42">
        <v>0</v>
      </c>
      <c r="AJ40" s="44">
        <v>5.6000000000000001E-2</v>
      </c>
      <c r="AK40" s="42">
        <v>0</v>
      </c>
      <c r="AL40" s="42">
        <v>7.0000000000000001E-3</v>
      </c>
      <c r="AM40" s="42">
        <v>4.9000000000000002E-2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29"/>
      <c r="BE40" s="29"/>
      <c r="BF40" s="29"/>
      <c r="BG40" s="29"/>
      <c r="BH40" s="29"/>
      <c r="BI40" s="29"/>
      <c r="BJ40" s="29"/>
    </row>
    <row r="41" spans="1:62" s="9" customFormat="1" ht="82.5" customHeight="1" x14ac:dyDescent="0.25">
      <c r="A41" s="94" t="s">
        <v>321</v>
      </c>
      <c r="B41" s="55" t="s">
        <v>310</v>
      </c>
      <c r="C41" s="41"/>
      <c r="D41" s="43">
        <v>0</v>
      </c>
      <c r="E41" s="44">
        <v>1.0999999999999999E-2</v>
      </c>
      <c r="F41" s="42">
        <v>0</v>
      </c>
      <c r="G41" s="42">
        <v>0</v>
      </c>
      <c r="H41" s="42">
        <v>1.0999999999999999E-2</v>
      </c>
      <c r="I41" s="42">
        <v>0</v>
      </c>
      <c r="J41" s="44">
        <v>1.0999999999999999E-2</v>
      </c>
      <c r="K41" s="42">
        <v>0</v>
      </c>
      <c r="L41" s="42">
        <v>0</v>
      </c>
      <c r="M41" s="42">
        <v>1.0999999999999999E-2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4">
        <v>8.9999999999999993E-3</v>
      </c>
      <c r="AF41" s="42">
        <v>0</v>
      </c>
      <c r="AG41" s="42">
        <v>0</v>
      </c>
      <c r="AH41" s="42">
        <v>8.9999999999999993E-3</v>
      </c>
      <c r="AI41" s="42">
        <v>0</v>
      </c>
      <c r="AJ41" s="44">
        <v>8.9999999999999993E-3</v>
      </c>
      <c r="AK41" s="42">
        <v>0</v>
      </c>
      <c r="AL41" s="42">
        <v>0</v>
      </c>
      <c r="AM41" s="42">
        <v>8.9999999999999993E-3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29"/>
      <c r="BE41" s="29"/>
      <c r="BF41" s="29"/>
      <c r="BG41" s="29"/>
      <c r="BH41" s="29"/>
      <c r="BI41" s="29"/>
      <c r="BJ41" s="29"/>
    </row>
    <row r="42" spans="1:62" s="9" customFormat="1" ht="92.25" customHeight="1" x14ac:dyDescent="0.25">
      <c r="A42" s="94" t="s">
        <v>322</v>
      </c>
      <c r="B42" s="55" t="s">
        <v>279</v>
      </c>
      <c r="C42" s="41"/>
      <c r="D42" s="43">
        <v>0</v>
      </c>
      <c r="E42" s="44">
        <v>0.19700000000000001</v>
      </c>
      <c r="F42" s="42">
        <v>0</v>
      </c>
      <c r="G42" s="42">
        <v>2.5000000000000001E-2</v>
      </c>
      <c r="H42" s="42">
        <v>0.17199999999999999</v>
      </c>
      <c r="I42" s="42">
        <v>0</v>
      </c>
      <c r="J42" s="44">
        <v>0.19700000000000001</v>
      </c>
      <c r="K42" s="42">
        <v>0</v>
      </c>
      <c r="L42" s="42">
        <v>2.5000000000000001E-2</v>
      </c>
      <c r="M42" s="42">
        <v>0.17199999999999999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4">
        <v>0.16400000000000001</v>
      </c>
      <c r="AF42" s="42">
        <v>0</v>
      </c>
      <c r="AG42" s="42">
        <v>2.1000000000000001E-2</v>
      </c>
      <c r="AH42" s="42">
        <v>0.14299999999999999</v>
      </c>
      <c r="AI42" s="42">
        <v>0</v>
      </c>
      <c r="AJ42" s="44">
        <v>0.16400000000000001</v>
      </c>
      <c r="AK42" s="42">
        <v>0</v>
      </c>
      <c r="AL42" s="42">
        <v>2.1000000000000001E-2</v>
      </c>
      <c r="AM42" s="42">
        <v>0.14299999999999999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29"/>
      <c r="BE42" s="29"/>
      <c r="BF42" s="29"/>
      <c r="BG42" s="29"/>
      <c r="BH42" s="29"/>
      <c r="BI42" s="29"/>
      <c r="BJ42" s="29"/>
    </row>
    <row r="43" spans="1:62" s="69" customFormat="1" ht="69.75" customHeight="1" x14ac:dyDescent="0.25">
      <c r="A43" s="94" t="s">
        <v>169</v>
      </c>
      <c r="B43" s="54" t="s">
        <v>170</v>
      </c>
      <c r="C43" s="34" t="s">
        <v>138</v>
      </c>
      <c r="D43" s="36">
        <v>0</v>
      </c>
      <c r="E43" s="36">
        <v>0</v>
      </c>
      <c r="F43" s="38">
        <v>0</v>
      </c>
      <c r="G43" s="38">
        <v>0</v>
      </c>
      <c r="H43" s="38">
        <v>0</v>
      </c>
      <c r="I43" s="38">
        <v>0</v>
      </c>
      <c r="J43" s="36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6">
        <v>0</v>
      </c>
      <c r="AF43" s="38">
        <v>0</v>
      </c>
      <c r="AG43" s="38">
        <v>0</v>
      </c>
      <c r="AH43" s="38">
        <v>0</v>
      </c>
      <c r="AI43" s="38">
        <v>0</v>
      </c>
      <c r="AJ43" s="36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>
        <v>0</v>
      </c>
      <c r="BB43" s="38">
        <v>0</v>
      </c>
      <c r="BC43" s="38">
        <v>0</v>
      </c>
      <c r="BD43" s="68"/>
      <c r="BE43" s="68"/>
      <c r="BF43" s="68"/>
      <c r="BG43" s="68"/>
      <c r="BH43" s="68"/>
      <c r="BI43" s="68"/>
      <c r="BJ43" s="68"/>
    </row>
    <row r="44" spans="1:62" s="69" customFormat="1" ht="93.75" customHeight="1" x14ac:dyDescent="0.25">
      <c r="A44" s="94" t="s">
        <v>171</v>
      </c>
      <c r="B44" s="57" t="s">
        <v>172</v>
      </c>
      <c r="C44" s="34" t="s">
        <v>138</v>
      </c>
      <c r="D44" s="36">
        <v>0</v>
      </c>
      <c r="E44" s="36">
        <v>0</v>
      </c>
      <c r="F44" s="38">
        <v>0</v>
      </c>
      <c r="G44" s="38">
        <v>0</v>
      </c>
      <c r="H44" s="38">
        <v>0</v>
      </c>
      <c r="I44" s="38">
        <v>0</v>
      </c>
      <c r="J44" s="36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6">
        <v>0</v>
      </c>
      <c r="AF44" s="38">
        <v>0</v>
      </c>
      <c r="AG44" s="38">
        <v>0</v>
      </c>
      <c r="AH44" s="38">
        <v>0</v>
      </c>
      <c r="AI44" s="38">
        <v>0</v>
      </c>
      <c r="AJ44" s="36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68"/>
      <c r="BE44" s="68"/>
      <c r="BF44" s="68"/>
      <c r="BG44" s="68"/>
      <c r="BH44" s="68"/>
      <c r="BI44" s="68"/>
      <c r="BJ44" s="68"/>
    </row>
    <row r="45" spans="1:62" s="69" customFormat="1" ht="72.75" customHeight="1" x14ac:dyDescent="0.25">
      <c r="A45" s="94" t="s">
        <v>173</v>
      </c>
      <c r="B45" s="57" t="s">
        <v>174</v>
      </c>
      <c r="C45" s="34" t="s">
        <v>138</v>
      </c>
      <c r="D45" s="36">
        <v>0</v>
      </c>
      <c r="E45" s="36">
        <v>0</v>
      </c>
      <c r="F45" s="38">
        <v>0</v>
      </c>
      <c r="G45" s="38">
        <v>0</v>
      </c>
      <c r="H45" s="38">
        <v>0</v>
      </c>
      <c r="I45" s="38">
        <v>0</v>
      </c>
      <c r="J45" s="36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6">
        <v>0</v>
      </c>
      <c r="AF45" s="38">
        <v>0</v>
      </c>
      <c r="AG45" s="38">
        <v>0</v>
      </c>
      <c r="AH45" s="38">
        <v>0</v>
      </c>
      <c r="AI45" s="38">
        <v>0</v>
      </c>
      <c r="AJ45" s="36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68"/>
      <c r="BE45" s="68"/>
      <c r="BF45" s="68"/>
      <c r="BG45" s="68"/>
      <c r="BH45" s="68"/>
      <c r="BI45" s="68"/>
      <c r="BJ45" s="68"/>
    </row>
    <row r="46" spans="1:62" s="69" customFormat="1" ht="82.5" customHeight="1" x14ac:dyDescent="0.25">
      <c r="A46" s="94" t="s">
        <v>175</v>
      </c>
      <c r="B46" s="57" t="s">
        <v>176</v>
      </c>
      <c r="C46" s="34" t="s">
        <v>138</v>
      </c>
      <c r="D46" s="39">
        <f t="shared" ref="D46" si="37">D47+D48+D49</f>
        <v>0.70100000000000007</v>
      </c>
      <c r="E46" s="39">
        <f t="shared" ref="E46" si="38">E47+E48+E49+E50</f>
        <v>4.0000000000000001E-3</v>
      </c>
      <c r="F46" s="38">
        <v>0</v>
      </c>
      <c r="G46" s="38">
        <f>G50</f>
        <v>1E-3</v>
      </c>
      <c r="H46" s="38">
        <f>H50</f>
        <v>3.0000000000000001E-3</v>
      </c>
      <c r="I46" s="38">
        <v>0</v>
      </c>
      <c r="J46" s="39">
        <f t="shared" ref="J46" si="39">J47+J48+J49+J50</f>
        <v>4.0000000000000001E-3</v>
      </c>
      <c r="K46" s="38">
        <v>0</v>
      </c>
      <c r="L46" s="38">
        <f>L50</f>
        <v>1E-3</v>
      </c>
      <c r="M46" s="38">
        <f>M50</f>
        <v>3.0000000000000001E-3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5">
        <f>AD47+AD48+AD49</f>
        <v>0.58399999999999996</v>
      </c>
      <c r="AE46" s="39">
        <f t="shared" ref="AE46" si="40">AE47+AE48+AE49+AE50</f>
        <v>3.0000000000000001E-3</v>
      </c>
      <c r="AF46" s="38">
        <v>0</v>
      </c>
      <c r="AG46" s="38">
        <f>AG50</f>
        <v>1E-3</v>
      </c>
      <c r="AH46" s="38">
        <f>AH50</f>
        <v>2E-3</v>
      </c>
      <c r="AI46" s="38">
        <v>0</v>
      </c>
      <c r="AJ46" s="39">
        <f t="shared" ref="AJ46" si="41">AJ47+AJ48+AJ49+AJ50</f>
        <v>3.0000000000000001E-3</v>
      </c>
      <c r="AK46" s="38">
        <v>0</v>
      </c>
      <c r="AL46" s="38">
        <f>AL50</f>
        <v>1E-3</v>
      </c>
      <c r="AM46" s="38">
        <f>AM50</f>
        <v>2E-3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68"/>
      <c r="BE46" s="68"/>
      <c r="BF46" s="68"/>
      <c r="BG46" s="68"/>
      <c r="BH46" s="68"/>
      <c r="BI46" s="68"/>
      <c r="BJ46" s="68"/>
    </row>
    <row r="47" spans="1:62" s="9" customFormat="1" ht="70.5" customHeight="1" x14ac:dyDescent="0.25">
      <c r="A47" s="95" t="s">
        <v>177</v>
      </c>
      <c r="B47" s="58" t="s">
        <v>178</v>
      </c>
      <c r="C47" s="41" t="s">
        <v>226</v>
      </c>
      <c r="D47" s="44">
        <v>0.123</v>
      </c>
      <c r="E47" s="44">
        <v>0</v>
      </c>
      <c r="F47" s="42">
        <v>0</v>
      </c>
      <c r="G47" s="42">
        <v>0</v>
      </c>
      <c r="H47" s="42">
        <v>0</v>
      </c>
      <c r="I47" s="42">
        <v>0</v>
      </c>
      <c r="J47" s="44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5">
        <v>0.10199999999999999</v>
      </c>
      <c r="AE47" s="44">
        <v>0</v>
      </c>
      <c r="AF47" s="42">
        <v>0</v>
      </c>
      <c r="AG47" s="42">
        <v>0</v>
      </c>
      <c r="AH47" s="42">
        <v>0</v>
      </c>
      <c r="AI47" s="42">
        <v>0</v>
      </c>
      <c r="AJ47" s="44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29"/>
      <c r="BE47" s="29"/>
      <c r="BF47" s="29"/>
      <c r="BG47" s="29"/>
      <c r="BH47" s="29"/>
      <c r="BI47" s="29"/>
      <c r="BJ47" s="29"/>
    </row>
    <row r="48" spans="1:62" s="9" customFormat="1" ht="75" customHeight="1" x14ac:dyDescent="0.25">
      <c r="A48" s="95" t="s">
        <v>179</v>
      </c>
      <c r="B48" s="58" t="s">
        <v>180</v>
      </c>
      <c r="C48" s="41" t="s">
        <v>227</v>
      </c>
      <c r="D48" s="43">
        <v>0.06</v>
      </c>
      <c r="E48" s="44">
        <v>0</v>
      </c>
      <c r="F48" s="42">
        <v>0</v>
      </c>
      <c r="G48" s="42">
        <v>0</v>
      </c>
      <c r="H48" s="42">
        <v>0</v>
      </c>
      <c r="I48" s="42">
        <v>0</v>
      </c>
      <c r="J48" s="44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5">
        <v>0.05</v>
      </c>
      <c r="AE48" s="44">
        <v>0</v>
      </c>
      <c r="AF48" s="42">
        <v>0</v>
      </c>
      <c r="AG48" s="42">
        <v>0</v>
      </c>
      <c r="AH48" s="42">
        <v>0</v>
      </c>
      <c r="AI48" s="42">
        <v>0</v>
      </c>
      <c r="AJ48" s="44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29"/>
      <c r="BE48" s="29"/>
      <c r="BF48" s="29"/>
      <c r="BG48" s="29"/>
      <c r="BH48" s="29"/>
      <c r="BI48" s="29"/>
      <c r="BJ48" s="29"/>
    </row>
    <row r="49" spans="1:62" s="9" customFormat="1" ht="67.5" customHeight="1" x14ac:dyDescent="0.25">
      <c r="A49" s="95" t="s">
        <v>275</v>
      </c>
      <c r="B49" s="58" t="s">
        <v>181</v>
      </c>
      <c r="C49" s="41" t="s">
        <v>228</v>
      </c>
      <c r="D49" s="43">
        <v>0.51800000000000002</v>
      </c>
      <c r="E49" s="44">
        <v>0</v>
      </c>
      <c r="F49" s="42">
        <v>0</v>
      </c>
      <c r="G49" s="42">
        <v>0</v>
      </c>
      <c r="H49" s="42">
        <v>0</v>
      </c>
      <c r="I49" s="42">
        <v>0</v>
      </c>
      <c r="J49" s="44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5">
        <v>0.432</v>
      </c>
      <c r="AE49" s="44">
        <v>0</v>
      </c>
      <c r="AF49" s="42">
        <v>0</v>
      </c>
      <c r="AG49" s="42">
        <v>0</v>
      </c>
      <c r="AH49" s="42">
        <v>0</v>
      </c>
      <c r="AI49" s="42">
        <v>0</v>
      </c>
      <c r="AJ49" s="44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29"/>
      <c r="BE49" s="29"/>
      <c r="BF49" s="29"/>
      <c r="BG49" s="29"/>
      <c r="BH49" s="29"/>
      <c r="BI49" s="29"/>
      <c r="BJ49" s="29"/>
    </row>
    <row r="50" spans="1:62" s="9" customFormat="1" ht="70.5" customHeight="1" x14ac:dyDescent="0.25">
      <c r="A50" s="95" t="s">
        <v>276</v>
      </c>
      <c r="B50" s="58" t="s">
        <v>277</v>
      </c>
      <c r="C50" s="41" t="s">
        <v>229</v>
      </c>
      <c r="D50" s="43">
        <v>0</v>
      </c>
      <c r="E50" s="44">
        <v>4.0000000000000001E-3</v>
      </c>
      <c r="F50" s="42">
        <v>0</v>
      </c>
      <c r="G50" s="42">
        <v>1E-3</v>
      </c>
      <c r="H50" s="42">
        <v>3.0000000000000001E-3</v>
      </c>
      <c r="I50" s="42">
        <v>0</v>
      </c>
      <c r="J50" s="44">
        <v>4.0000000000000001E-3</v>
      </c>
      <c r="K50" s="42">
        <v>0</v>
      </c>
      <c r="L50" s="42">
        <v>1E-3</v>
      </c>
      <c r="M50" s="42">
        <v>3.0000000000000001E-3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4">
        <v>3.0000000000000001E-3</v>
      </c>
      <c r="AF50" s="42">
        <v>0</v>
      </c>
      <c r="AG50" s="42">
        <v>1E-3</v>
      </c>
      <c r="AH50" s="42">
        <v>2E-3</v>
      </c>
      <c r="AI50" s="42">
        <v>0</v>
      </c>
      <c r="AJ50" s="44">
        <v>3.0000000000000001E-3</v>
      </c>
      <c r="AK50" s="42">
        <v>0</v>
      </c>
      <c r="AL50" s="42">
        <v>1E-3</v>
      </c>
      <c r="AM50" s="42">
        <v>2E-3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29"/>
      <c r="BE50" s="29"/>
      <c r="BF50" s="29"/>
      <c r="BG50" s="29"/>
      <c r="BH50" s="29"/>
      <c r="BI50" s="29"/>
      <c r="BJ50" s="29"/>
    </row>
    <row r="51" spans="1:62" s="69" customFormat="1" ht="50.25" customHeight="1" x14ac:dyDescent="0.25">
      <c r="A51" s="94" t="s">
        <v>50</v>
      </c>
      <c r="B51" s="57" t="s">
        <v>182</v>
      </c>
      <c r="C51" s="34" t="s">
        <v>138</v>
      </c>
      <c r="D51" s="36">
        <v>0</v>
      </c>
      <c r="E51" s="36">
        <v>0</v>
      </c>
      <c r="F51" s="38">
        <v>0</v>
      </c>
      <c r="G51" s="38">
        <v>0</v>
      </c>
      <c r="H51" s="38">
        <v>0</v>
      </c>
      <c r="I51" s="38">
        <v>0</v>
      </c>
      <c r="J51" s="36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6">
        <v>0</v>
      </c>
      <c r="AF51" s="38">
        <v>0</v>
      </c>
      <c r="AG51" s="38">
        <v>0</v>
      </c>
      <c r="AH51" s="38">
        <v>0</v>
      </c>
      <c r="AI51" s="38">
        <v>0</v>
      </c>
      <c r="AJ51" s="36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38">
        <v>0</v>
      </c>
      <c r="AT51" s="38">
        <v>0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>
        <v>0</v>
      </c>
      <c r="BB51" s="38">
        <v>0</v>
      </c>
      <c r="BC51" s="38">
        <v>0</v>
      </c>
      <c r="BD51" s="68"/>
      <c r="BE51" s="68"/>
      <c r="BF51" s="68"/>
      <c r="BG51" s="68"/>
      <c r="BH51" s="68"/>
      <c r="BI51" s="68"/>
      <c r="BJ51" s="68"/>
    </row>
    <row r="52" spans="1:62" s="69" customFormat="1" ht="50.25" customHeight="1" x14ac:dyDescent="0.25">
      <c r="A52" s="94" t="s">
        <v>51</v>
      </c>
      <c r="B52" s="57" t="s">
        <v>95</v>
      </c>
      <c r="C52" s="34" t="s">
        <v>138</v>
      </c>
      <c r="D52" s="36">
        <v>0</v>
      </c>
      <c r="E52" s="36">
        <v>0</v>
      </c>
      <c r="F52" s="38">
        <v>0</v>
      </c>
      <c r="G52" s="38">
        <v>0</v>
      </c>
      <c r="H52" s="38">
        <v>0</v>
      </c>
      <c r="I52" s="38">
        <v>0</v>
      </c>
      <c r="J52" s="36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6">
        <v>0</v>
      </c>
      <c r="AF52" s="38">
        <v>0</v>
      </c>
      <c r="AG52" s="38">
        <v>0</v>
      </c>
      <c r="AH52" s="38">
        <v>0</v>
      </c>
      <c r="AI52" s="38">
        <v>0</v>
      </c>
      <c r="AJ52" s="36">
        <v>0</v>
      </c>
      <c r="AK52" s="38">
        <v>0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>
        <v>0</v>
      </c>
      <c r="AT52" s="38"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38">
        <v>0</v>
      </c>
      <c r="BB52" s="38">
        <v>0</v>
      </c>
      <c r="BC52" s="38">
        <v>0</v>
      </c>
      <c r="BD52" s="68"/>
      <c r="BE52" s="68"/>
      <c r="BF52" s="68"/>
      <c r="BG52" s="68"/>
      <c r="BH52" s="68"/>
      <c r="BI52" s="68"/>
      <c r="BJ52" s="68"/>
    </row>
    <row r="53" spans="1:62" s="69" customFormat="1" ht="50.25" customHeight="1" x14ac:dyDescent="0.25">
      <c r="A53" s="94" t="s">
        <v>52</v>
      </c>
      <c r="B53" s="57" t="s">
        <v>183</v>
      </c>
      <c r="C53" s="34" t="s">
        <v>138</v>
      </c>
      <c r="D53" s="36">
        <v>0</v>
      </c>
      <c r="E53" s="36">
        <v>0</v>
      </c>
      <c r="F53" s="38">
        <v>0</v>
      </c>
      <c r="G53" s="38">
        <v>0</v>
      </c>
      <c r="H53" s="38">
        <v>0</v>
      </c>
      <c r="I53" s="38">
        <v>0</v>
      </c>
      <c r="J53" s="36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6">
        <v>0</v>
      </c>
      <c r="AF53" s="38">
        <v>0</v>
      </c>
      <c r="AG53" s="38">
        <v>0</v>
      </c>
      <c r="AH53" s="38">
        <v>0</v>
      </c>
      <c r="AI53" s="38">
        <v>0</v>
      </c>
      <c r="AJ53" s="36">
        <v>0</v>
      </c>
      <c r="AK53" s="38">
        <v>0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38">
        <v>0</v>
      </c>
      <c r="AT53" s="38">
        <v>0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38">
        <v>0</v>
      </c>
      <c r="BB53" s="38">
        <v>0</v>
      </c>
      <c r="BC53" s="38">
        <v>0</v>
      </c>
      <c r="BD53" s="68"/>
      <c r="BE53" s="68"/>
      <c r="BF53" s="68"/>
      <c r="BG53" s="68"/>
      <c r="BH53" s="68"/>
      <c r="BI53" s="68"/>
      <c r="BJ53" s="68"/>
    </row>
    <row r="54" spans="1:62" s="69" customFormat="1" ht="50.25" customHeight="1" x14ac:dyDescent="0.25">
      <c r="A54" s="94" t="s">
        <v>53</v>
      </c>
      <c r="B54" s="57" t="s">
        <v>184</v>
      </c>
      <c r="C54" s="34" t="s">
        <v>138</v>
      </c>
      <c r="D54" s="36">
        <v>0</v>
      </c>
      <c r="E54" s="36">
        <v>0</v>
      </c>
      <c r="F54" s="38">
        <v>0</v>
      </c>
      <c r="G54" s="38">
        <v>0</v>
      </c>
      <c r="H54" s="38">
        <v>0</v>
      </c>
      <c r="I54" s="38">
        <v>0</v>
      </c>
      <c r="J54" s="36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6">
        <v>0</v>
      </c>
      <c r="AF54" s="38">
        <v>0</v>
      </c>
      <c r="AG54" s="38">
        <v>0</v>
      </c>
      <c r="AH54" s="38">
        <v>0</v>
      </c>
      <c r="AI54" s="38">
        <v>0</v>
      </c>
      <c r="AJ54" s="36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68"/>
      <c r="BE54" s="68"/>
      <c r="BF54" s="68"/>
      <c r="BG54" s="68"/>
      <c r="BH54" s="68"/>
      <c r="BI54" s="68"/>
      <c r="BJ54" s="68"/>
    </row>
    <row r="55" spans="1:62" s="69" customFormat="1" ht="50.25" customHeight="1" x14ac:dyDescent="0.25">
      <c r="A55" s="94" t="s">
        <v>54</v>
      </c>
      <c r="B55" s="57" t="s">
        <v>96</v>
      </c>
      <c r="C55" s="34" t="s">
        <v>138</v>
      </c>
      <c r="D55" s="36">
        <v>0</v>
      </c>
      <c r="E55" s="36">
        <v>0</v>
      </c>
      <c r="F55" s="38">
        <v>0</v>
      </c>
      <c r="G55" s="38">
        <v>0</v>
      </c>
      <c r="H55" s="38">
        <v>0</v>
      </c>
      <c r="I55" s="38">
        <v>0</v>
      </c>
      <c r="J55" s="36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6">
        <v>0</v>
      </c>
      <c r="AF55" s="38">
        <v>0</v>
      </c>
      <c r="AG55" s="38">
        <v>0</v>
      </c>
      <c r="AH55" s="38">
        <v>0</v>
      </c>
      <c r="AI55" s="38">
        <v>0</v>
      </c>
      <c r="AJ55" s="36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68"/>
      <c r="BE55" s="68"/>
      <c r="BF55" s="68"/>
      <c r="BG55" s="68"/>
      <c r="BH55" s="68"/>
      <c r="BI55" s="68"/>
      <c r="BJ55" s="68"/>
    </row>
    <row r="56" spans="1:62" s="69" customFormat="1" ht="50.25" customHeight="1" x14ac:dyDescent="0.25">
      <c r="A56" s="94" t="s">
        <v>185</v>
      </c>
      <c r="B56" s="57" t="s">
        <v>186</v>
      </c>
      <c r="C56" s="34" t="s">
        <v>138</v>
      </c>
      <c r="D56" s="36">
        <v>0</v>
      </c>
      <c r="E56" s="36">
        <v>0</v>
      </c>
      <c r="F56" s="38">
        <v>0</v>
      </c>
      <c r="G56" s="38">
        <v>0</v>
      </c>
      <c r="H56" s="38">
        <v>0</v>
      </c>
      <c r="I56" s="38">
        <v>0</v>
      </c>
      <c r="J56" s="36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6">
        <v>0</v>
      </c>
      <c r="AF56" s="38">
        <v>0</v>
      </c>
      <c r="AG56" s="38">
        <v>0</v>
      </c>
      <c r="AH56" s="38">
        <v>0</v>
      </c>
      <c r="AI56" s="38">
        <v>0</v>
      </c>
      <c r="AJ56" s="36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0</v>
      </c>
      <c r="BD56" s="68"/>
      <c r="BE56" s="68"/>
      <c r="BF56" s="68"/>
      <c r="BG56" s="68"/>
      <c r="BH56" s="68"/>
      <c r="BI56" s="68"/>
      <c r="BJ56" s="68"/>
    </row>
    <row r="57" spans="1:62" s="69" customFormat="1" ht="50.25" customHeight="1" x14ac:dyDescent="0.25">
      <c r="A57" s="94" t="s">
        <v>187</v>
      </c>
      <c r="B57" s="53" t="s">
        <v>188</v>
      </c>
      <c r="C57" s="34" t="s">
        <v>138</v>
      </c>
      <c r="D57" s="36">
        <v>0</v>
      </c>
      <c r="E57" s="36">
        <v>0</v>
      </c>
      <c r="F57" s="38">
        <v>0</v>
      </c>
      <c r="G57" s="38">
        <v>0</v>
      </c>
      <c r="H57" s="38">
        <v>0</v>
      </c>
      <c r="I57" s="38">
        <v>0</v>
      </c>
      <c r="J57" s="36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6">
        <v>0</v>
      </c>
      <c r="AF57" s="38">
        <v>0</v>
      </c>
      <c r="AG57" s="38">
        <v>0</v>
      </c>
      <c r="AH57" s="38">
        <v>0</v>
      </c>
      <c r="AI57" s="38">
        <v>0</v>
      </c>
      <c r="AJ57" s="36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3"/>
      <c r="BE57" s="33"/>
      <c r="BF57" s="68"/>
      <c r="BG57" s="68"/>
      <c r="BH57" s="68"/>
      <c r="BI57" s="68"/>
      <c r="BJ57" s="68"/>
    </row>
    <row r="58" spans="1:62" s="69" customFormat="1" ht="50.25" customHeight="1" x14ac:dyDescent="0.25">
      <c r="A58" s="94" t="s">
        <v>55</v>
      </c>
      <c r="B58" s="53" t="s">
        <v>189</v>
      </c>
      <c r="C58" s="34" t="s">
        <v>138</v>
      </c>
      <c r="D58" s="39">
        <f t="shared" ref="D58" si="42">D59+D95</f>
        <v>19.058000000000003</v>
      </c>
      <c r="E58" s="39">
        <f t="shared" ref="E58" si="43">E59+E95</f>
        <v>1.2469999999999999</v>
      </c>
      <c r="F58" s="38">
        <v>0</v>
      </c>
      <c r="G58" s="38">
        <f>G59</f>
        <v>0.21199999999999997</v>
      </c>
      <c r="H58" s="38">
        <f>H59</f>
        <v>1.0349999999999999</v>
      </c>
      <c r="I58" s="38">
        <v>0</v>
      </c>
      <c r="J58" s="39">
        <f t="shared" ref="J58" si="44">J59+J95</f>
        <v>1.2469999999999999</v>
      </c>
      <c r="K58" s="38">
        <v>0</v>
      </c>
      <c r="L58" s="38">
        <f>L59</f>
        <v>0.21199999999999997</v>
      </c>
      <c r="M58" s="38">
        <f>M59</f>
        <v>1.0349999999999999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5">
        <f>AD59+AD95</f>
        <v>15.882000000000003</v>
      </c>
      <c r="AE58" s="39">
        <f t="shared" ref="AE58" si="45">AE59+AE95</f>
        <v>1.0389999999999999</v>
      </c>
      <c r="AF58" s="38">
        <v>0</v>
      </c>
      <c r="AG58" s="38">
        <f>AG59</f>
        <v>0.17700000000000002</v>
      </c>
      <c r="AH58" s="38">
        <f>AH59</f>
        <v>0.86199999999999988</v>
      </c>
      <c r="AI58" s="38">
        <v>0</v>
      </c>
      <c r="AJ58" s="39">
        <f t="shared" ref="AJ58" si="46">AJ59+AJ95</f>
        <v>1.0389999999999999</v>
      </c>
      <c r="AK58" s="38">
        <v>0</v>
      </c>
      <c r="AL58" s="38">
        <f>AL59</f>
        <v>0.17700000000000002</v>
      </c>
      <c r="AM58" s="38">
        <f>AM59</f>
        <v>0.86199999999999988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>
        <v>0</v>
      </c>
      <c r="BB58" s="38">
        <v>0</v>
      </c>
      <c r="BC58" s="38">
        <v>0</v>
      </c>
      <c r="BD58" s="68"/>
      <c r="BE58" s="68"/>
      <c r="BF58" s="68"/>
      <c r="BG58" s="68"/>
      <c r="BH58" s="68"/>
      <c r="BI58" s="68"/>
      <c r="BJ58" s="68"/>
    </row>
    <row r="59" spans="1:62" s="69" customFormat="1" ht="50.25" customHeight="1" x14ac:dyDescent="0.25">
      <c r="A59" s="96" t="s">
        <v>56</v>
      </c>
      <c r="B59" s="59" t="s">
        <v>97</v>
      </c>
      <c r="C59" s="34" t="s">
        <v>138</v>
      </c>
      <c r="D59" s="38">
        <f t="shared" ref="D59" si="47">D60+D61+D62+D65+D66+D67+D68+D69+D70+D71+D72+D73+D74+D75+D76+D77+D78+D79+D80+D81+D82+D83+D84+D85+D86+D87+D88+D89+D90+D91+D92+D93+D94+D63+D64</f>
        <v>18.894000000000002</v>
      </c>
      <c r="E59" s="38">
        <f t="shared" ref="E59" si="48">E60+E61+E62+E65+E66+E67+E68+E69+E70+E71+E72+E73+E74+E75+E76+E77+E78+E79+E80+E81+E82+E83+E84+E85+E86+E87+E88+E89+E90+E91+E92+E93+E94+E63+E64</f>
        <v>1.2469999999999999</v>
      </c>
      <c r="F59" s="38">
        <v>0</v>
      </c>
      <c r="G59" s="38">
        <f>G60+G61+G62+G63</f>
        <v>0.21199999999999997</v>
      </c>
      <c r="H59" s="38">
        <f>H60+H61+H62+H63</f>
        <v>1.0349999999999999</v>
      </c>
      <c r="I59" s="38">
        <v>0</v>
      </c>
      <c r="J59" s="38">
        <f t="shared" ref="J59" si="49">J60+J61+J62+J65+J66+J67+J68+J69+J70+J71+J72+J73+J74+J75+J76+J77+J78+J79+J80+J81+J82+J83+J84+J85+J86+J87+J88+J89+J90+J91+J92+J93+J94+J63+J64</f>
        <v>1.2469999999999999</v>
      </c>
      <c r="K59" s="38">
        <v>0</v>
      </c>
      <c r="L59" s="38">
        <f>L60+L61+L62+L63</f>
        <v>0.21199999999999997</v>
      </c>
      <c r="M59" s="38">
        <f>M60+M61+M62+M63</f>
        <v>1.0349999999999999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5">
        <f>AD60+AD61+AD62+AD63+AD64+AD65+AD66+AD67+AD68+AD69+AD70+AD71+AD72+AD73+AD74+AD75+AD76+AD77+AD78+AD79+AD80+AD81+AD82+AD83+AD84+AD85+AD86+AD87+AD88+AD89+AD90+AD91+AD92+AD93+AD94</f>
        <v>15.745000000000003</v>
      </c>
      <c r="AE59" s="38">
        <f t="shared" ref="AE59" si="50">AE60+AE61+AE62+AE65+AE66+AE67+AE68+AE69+AE70+AE71+AE72+AE73+AE74+AE75+AE76+AE77+AE78+AE79+AE80+AE81+AE82+AE83+AE84+AE85+AE86+AE87+AE88+AE89+AE90+AE91+AE92+AE93+AE94+AE63+AE64</f>
        <v>1.0389999999999999</v>
      </c>
      <c r="AF59" s="38">
        <v>0</v>
      </c>
      <c r="AG59" s="38">
        <f>AG60+AG61+AG62+AG63</f>
        <v>0.17700000000000002</v>
      </c>
      <c r="AH59" s="38">
        <f>AH60+AH61+AH62+AH63</f>
        <v>0.86199999999999988</v>
      </c>
      <c r="AI59" s="38">
        <v>0</v>
      </c>
      <c r="AJ59" s="38">
        <f t="shared" ref="AJ59" si="51">AJ60+AJ61+AJ62+AJ65+AJ66+AJ67+AJ68+AJ69+AJ70+AJ71+AJ72+AJ73+AJ74+AJ75+AJ76+AJ77+AJ78+AJ79+AJ80+AJ81+AJ82+AJ83+AJ84+AJ85+AJ86+AJ87+AJ88+AJ89+AJ90+AJ91+AJ92+AJ93+AJ94+AJ63+AJ64</f>
        <v>1.0389999999999999</v>
      </c>
      <c r="AK59" s="38">
        <v>0</v>
      </c>
      <c r="AL59" s="38">
        <f>AL60+AL61+AL62+AL63</f>
        <v>0.17700000000000002</v>
      </c>
      <c r="AM59" s="38">
        <f>AM60+AM61+AM62+AM63</f>
        <v>0.86199999999999988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0</v>
      </c>
      <c r="AT59" s="38"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38">
        <v>0</v>
      </c>
      <c r="BB59" s="38">
        <v>0</v>
      </c>
      <c r="BC59" s="38">
        <v>0</v>
      </c>
      <c r="BD59" s="68"/>
      <c r="BE59" s="68"/>
      <c r="BF59" s="68"/>
      <c r="BG59" s="68"/>
      <c r="BH59" s="68"/>
      <c r="BI59" s="68"/>
      <c r="BJ59" s="68"/>
    </row>
    <row r="60" spans="1:62" s="9" customFormat="1" ht="82.5" customHeight="1" x14ac:dyDescent="0.25">
      <c r="A60" s="41" t="s">
        <v>81</v>
      </c>
      <c r="B60" s="60" t="s">
        <v>298</v>
      </c>
      <c r="C60" s="41" t="s">
        <v>229</v>
      </c>
      <c r="D60" s="46">
        <v>0.185</v>
      </c>
      <c r="E60" s="44">
        <v>0.113</v>
      </c>
      <c r="F60" s="42">
        <v>0</v>
      </c>
      <c r="G60" s="42">
        <v>2.3E-2</v>
      </c>
      <c r="H60" s="42">
        <v>0.09</v>
      </c>
      <c r="I60" s="42">
        <v>0</v>
      </c>
      <c r="J60" s="44">
        <v>0.113</v>
      </c>
      <c r="K60" s="42">
        <v>0</v>
      </c>
      <c r="L60" s="42">
        <v>2.3E-2</v>
      </c>
      <c r="M60" s="42">
        <v>0.09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5">
        <v>0.154</v>
      </c>
      <c r="AE60" s="44">
        <v>9.4E-2</v>
      </c>
      <c r="AF60" s="42">
        <v>0</v>
      </c>
      <c r="AG60" s="42">
        <v>1.9E-2</v>
      </c>
      <c r="AH60" s="42">
        <v>7.4999999999999997E-2</v>
      </c>
      <c r="AI60" s="42">
        <v>0</v>
      </c>
      <c r="AJ60" s="44">
        <v>9.4E-2</v>
      </c>
      <c r="AK60" s="42">
        <v>0</v>
      </c>
      <c r="AL60" s="42">
        <v>1.9E-2</v>
      </c>
      <c r="AM60" s="42">
        <v>7.4999999999999997E-2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29"/>
      <c r="BE60" s="29"/>
      <c r="BF60" s="29"/>
      <c r="BG60" s="29"/>
      <c r="BH60" s="29"/>
      <c r="BI60" s="29"/>
      <c r="BJ60" s="29"/>
    </row>
    <row r="61" spans="1:62" s="9" customFormat="1" ht="73.5" customHeight="1" x14ac:dyDescent="0.25">
      <c r="A61" s="41" t="s">
        <v>82</v>
      </c>
      <c r="B61" s="60" t="s">
        <v>297</v>
      </c>
      <c r="C61" s="41" t="s">
        <v>230</v>
      </c>
      <c r="D61" s="46">
        <v>0.25700000000000001</v>
      </c>
      <c r="E61" s="44">
        <v>0.16900000000000001</v>
      </c>
      <c r="F61" s="42">
        <v>0</v>
      </c>
      <c r="G61" s="42">
        <v>0.02</v>
      </c>
      <c r="H61" s="42">
        <v>0.14899999999999999</v>
      </c>
      <c r="I61" s="42">
        <v>0</v>
      </c>
      <c r="J61" s="44">
        <v>0.16900000000000001</v>
      </c>
      <c r="K61" s="42">
        <v>0</v>
      </c>
      <c r="L61" s="42">
        <v>0.02</v>
      </c>
      <c r="M61" s="42">
        <v>0.14899999999999999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5">
        <v>0.214</v>
      </c>
      <c r="AE61" s="44">
        <v>0.14099999999999999</v>
      </c>
      <c r="AF61" s="42">
        <v>0</v>
      </c>
      <c r="AG61" s="42">
        <v>1.7000000000000001E-2</v>
      </c>
      <c r="AH61" s="42">
        <v>0.124</v>
      </c>
      <c r="AI61" s="42">
        <v>0</v>
      </c>
      <c r="AJ61" s="44">
        <v>0.14099999999999999</v>
      </c>
      <c r="AK61" s="42">
        <v>0</v>
      </c>
      <c r="AL61" s="42">
        <v>1.7000000000000001E-2</v>
      </c>
      <c r="AM61" s="42">
        <v>0.124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29"/>
      <c r="BE61" s="29"/>
      <c r="BF61" s="29"/>
      <c r="BG61" s="29"/>
      <c r="BH61" s="29"/>
      <c r="BI61" s="29"/>
      <c r="BJ61" s="29"/>
    </row>
    <row r="62" spans="1:62" s="9" customFormat="1" ht="73.5" customHeight="1" x14ac:dyDescent="0.25">
      <c r="A62" s="41" t="s">
        <v>108</v>
      </c>
      <c r="B62" s="60" t="s">
        <v>300</v>
      </c>
      <c r="C62" s="41" t="s">
        <v>231</v>
      </c>
      <c r="D62" s="46">
        <v>0.84</v>
      </c>
      <c r="E62" s="44">
        <v>0.70499999999999996</v>
      </c>
      <c r="F62" s="42">
        <v>0</v>
      </c>
      <c r="G62" s="42">
        <v>0.125</v>
      </c>
      <c r="H62" s="42">
        <v>0.57999999999999996</v>
      </c>
      <c r="I62" s="42">
        <v>0</v>
      </c>
      <c r="J62" s="44">
        <v>0.70499999999999996</v>
      </c>
      <c r="K62" s="42">
        <v>0</v>
      </c>
      <c r="L62" s="42">
        <v>0.125</v>
      </c>
      <c r="M62" s="42">
        <v>0.57999999999999996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5">
        <v>0.7</v>
      </c>
      <c r="AE62" s="44">
        <v>0.58699999999999997</v>
      </c>
      <c r="AF62" s="42">
        <v>0</v>
      </c>
      <c r="AG62" s="42">
        <v>0.104</v>
      </c>
      <c r="AH62" s="42">
        <v>0.48299999999999998</v>
      </c>
      <c r="AI62" s="42">
        <v>0</v>
      </c>
      <c r="AJ62" s="44">
        <v>0.58699999999999997</v>
      </c>
      <c r="AK62" s="42">
        <v>0</v>
      </c>
      <c r="AL62" s="42">
        <v>0.104</v>
      </c>
      <c r="AM62" s="42">
        <v>0.48299999999999998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29"/>
      <c r="BE62" s="29"/>
      <c r="BF62" s="29"/>
      <c r="BG62" s="29"/>
      <c r="BH62" s="29"/>
      <c r="BI62" s="29"/>
      <c r="BJ62" s="29"/>
    </row>
    <row r="63" spans="1:62" s="9" customFormat="1" ht="111" customHeight="1" x14ac:dyDescent="0.25">
      <c r="A63" s="41" t="s">
        <v>109</v>
      </c>
      <c r="B63" s="60" t="s">
        <v>301</v>
      </c>
      <c r="C63" s="41" t="s">
        <v>232</v>
      </c>
      <c r="D63" s="46">
        <v>0.28799999999999998</v>
      </c>
      <c r="E63" s="44">
        <v>0.26</v>
      </c>
      <c r="F63" s="42">
        <v>0</v>
      </c>
      <c r="G63" s="42">
        <v>4.3999999999999997E-2</v>
      </c>
      <c r="H63" s="42">
        <v>0.216</v>
      </c>
      <c r="I63" s="42">
        <v>0</v>
      </c>
      <c r="J63" s="44">
        <v>0.26</v>
      </c>
      <c r="K63" s="42">
        <v>0</v>
      </c>
      <c r="L63" s="42">
        <v>4.3999999999999997E-2</v>
      </c>
      <c r="M63" s="42">
        <v>0.216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5">
        <v>0.24</v>
      </c>
      <c r="AE63" s="44">
        <v>0.217</v>
      </c>
      <c r="AF63" s="42">
        <v>0</v>
      </c>
      <c r="AG63" s="42">
        <v>3.6999999999999998E-2</v>
      </c>
      <c r="AH63" s="42">
        <v>0.18</v>
      </c>
      <c r="AI63" s="42">
        <v>0</v>
      </c>
      <c r="AJ63" s="44">
        <v>0.217</v>
      </c>
      <c r="AK63" s="42">
        <v>0</v>
      </c>
      <c r="AL63" s="42">
        <v>3.6999999999999998E-2</v>
      </c>
      <c r="AM63" s="42">
        <v>0.18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29"/>
      <c r="BE63" s="29"/>
      <c r="BF63" s="29"/>
      <c r="BG63" s="29"/>
      <c r="BH63" s="29"/>
      <c r="BI63" s="29"/>
      <c r="BJ63" s="29"/>
    </row>
    <row r="64" spans="1:62" s="9" customFormat="1" ht="90" customHeight="1" x14ac:dyDescent="0.25">
      <c r="A64" s="41" t="s">
        <v>110</v>
      </c>
      <c r="B64" s="60" t="s">
        <v>296</v>
      </c>
      <c r="C64" s="41" t="s">
        <v>233</v>
      </c>
      <c r="D64" s="46">
        <v>1.0620000000000001</v>
      </c>
      <c r="E64" s="42">
        <v>0</v>
      </c>
      <c r="F64" s="43">
        <f t="shared" ref="F64:N64" si="52">F65+F66</f>
        <v>0</v>
      </c>
      <c r="G64" s="42">
        <v>0</v>
      </c>
      <c r="H64" s="42">
        <v>0</v>
      </c>
      <c r="I64" s="43">
        <f t="shared" si="52"/>
        <v>0</v>
      </c>
      <c r="J64" s="42">
        <v>0</v>
      </c>
      <c r="K64" s="43">
        <f t="shared" si="52"/>
        <v>0</v>
      </c>
      <c r="L64" s="42">
        <v>0</v>
      </c>
      <c r="M64" s="42">
        <v>0</v>
      </c>
      <c r="N64" s="43">
        <f t="shared" si="52"/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5">
        <v>0.88500000000000001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29"/>
      <c r="BE64" s="29"/>
      <c r="BF64" s="29"/>
      <c r="BG64" s="29"/>
      <c r="BH64" s="29"/>
      <c r="BI64" s="29"/>
      <c r="BJ64" s="29"/>
    </row>
    <row r="65" spans="1:62" s="9" customFormat="1" ht="40.5" customHeight="1" x14ac:dyDescent="0.25">
      <c r="A65" s="41" t="s">
        <v>111</v>
      </c>
      <c r="B65" s="60" t="s">
        <v>281</v>
      </c>
      <c r="C65" s="41" t="s">
        <v>234</v>
      </c>
      <c r="D65" s="46">
        <v>0.112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5">
        <v>9.4E-2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29"/>
      <c r="BE65" s="29"/>
      <c r="BF65" s="29"/>
      <c r="BG65" s="29"/>
      <c r="BH65" s="29"/>
      <c r="BI65" s="29"/>
      <c r="BJ65" s="29"/>
    </row>
    <row r="66" spans="1:62" s="9" customFormat="1" ht="49.5" customHeight="1" x14ac:dyDescent="0.25">
      <c r="A66" s="41" t="s">
        <v>112</v>
      </c>
      <c r="B66" s="60" t="s">
        <v>280</v>
      </c>
      <c r="C66" s="41" t="s">
        <v>235</v>
      </c>
      <c r="D66" s="43">
        <v>0.47899999999999998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5">
        <v>0.4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29"/>
      <c r="BE66" s="29"/>
      <c r="BF66" s="29"/>
      <c r="BG66" s="29"/>
      <c r="BH66" s="29"/>
      <c r="BI66" s="29"/>
      <c r="BJ66" s="29"/>
    </row>
    <row r="67" spans="1:62" s="9" customFormat="1" ht="58.5" customHeight="1" x14ac:dyDescent="0.25">
      <c r="A67" s="41" t="s">
        <v>113</v>
      </c>
      <c r="B67" s="60" t="s">
        <v>299</v>
      </c>
      <c r="C67" s="41" t="s">
        <v>236</v>
      </c>
      <c r="D67" s="43">
        <v>0.84399999999999997</v>
      </c>
      <c r="E67" s="42">
        <v>0</v>
      </c>
      <c r="F67" s="43">
        <f t="shared" ref="F67:AN67" si="53">F68</f>
        <v>0</v>
      </c>
      <c r="G67" s="42">
        <v>0</v>
      </c>
      <c r="H67" s="42">
        <v>0</v>
      </c>
      <c r="I67" s="43">
        <f t="shared" si="53"/>
        <v>0</v>
      </c>
      <c r="J67" s="42">
        <v>0</v>
      </c>
      <c r="K67" s="43">
        <f t="shared" si="53"/>
        <v>0</v>
      </c>
      <c r="L67" s="42">
        <v>0</v>
      </c>
      <c r="M67" s="42">
        <v>0</v>
      </c>
      <c r="N67" s="43">
        <f t="shared" si="53"/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5">
        <v>0.70399999999999996</v>
      </c>
      <c r="AE67" s="42">
        <v>0</v>
      </c>
      <c r="AF67" s="43">
        <f t="shared" si="53"/>
        <v>0</v>
      </c>
      <c r="AG67" s="42">
        <v>0</v>
      </c>
      <c r="AH67" s="42">
        <v>0</v>
      </c>
      <c r="AI67" s="43">
        <f t="shared" si="53"/>
        <v>0</v>
      </c>
      <c r="AJ67" s="42">
        <v>0</v>
      </c>
      <c r="AK67" s="43">
        <f t="shared" si="53"/>
        <v>0</v>
      </c>
      <c r="AL67" s="42">
        <v>0</v>
      </c>
      <c r="AM67" s="42">
        <v>0</v>
      </c>
      <c r="AN67" s="43">
        <f t="shared" si="53"/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29"/>
      <c r="BE67" s="29"/>
      <c r="BF67" s="29"/>
      <c r="BG67" s="29"/>
      <c r="BH67" s="29"/>
      <c r="BI67" s="29"/>
      <c r="BJ67" s="29"/>
    </row>
    <row r="68" spans="1:62" s="9" customFormat="1" ht="60.75" customHeight="1" x14ac:dyDescent="0.25">
      <c r="A68" s="41" t="s">
        <v>114</v>
      </c>
      <c r="B68" s="60" t="s">
        <v>282</v>
      </c>
      <c r="C68" s="41" t="s">
        <v>237</v>
      </c>
      <c r="D68" s="43">
        <v>0.26100000000000001</v>
      </c>
      <c r="E68" s="42">
        <v>0</v>
      </c>
      <c r="F68" s="43">
        <f t="shared" ref="F68:AN68" si="54">F69+F70+F71+F72+F73+F74</f>
        <v>0</v>
      </c>
      <c r="G68" s="42">
        <v>0</v>
      </c>
      <c r="H68" s="42">
        <v>0</v>
      </c>
      <c r="I68" s="43">
        <f t="shared" si="54"/>
        <v>0</v>
      </c>
      <c r="J68" s="42">
        <v>0</v>
      </c>
      <c r="K68" s="43">
        <f t="shared" si="54"/>
        <v>0</v>
      </c>
      <c r="L68" s="42">
        <v>0</v>
      </c>
      <c r="M68" s="42">
        <v>0</v>
      </c>
      <c r="N68" s="43">
        <f t="shared" si="54"/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5">
        <v>0.217</v>
      </c>
      <c r="AE68" s="42">
        <v>0</v>
      </c>
      <c r="AF68" s="43">
        <f t="shared" si="54"/>
        <v>0</v>
      </c>
      <c r="AG68" s="42">
        <v>0</v>
      </c>
      <c r="AH68" s="42">
        <v>0</v>
      </c>
      <c r="AI68" s="43">
        <f t="shared" si="54"/>
        <v>0</v>
      </c>
      <c r="AJ68" s="42">
        <v>0</v>
      </c>
      <c r="AK68" s="43">
        <f t="shared" si="54"/>
        <v>0</v>
      </c>
      <c r="AL68" s="42">
        <v>0</v>
      </c>
      <c r="AM68" s="42">
        <v>0</v>
      </c>
      <c r="AN68" s="43">
        <f t="shared" si="54"/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29"/>
      <c r="BE68" s="29"/>
      <c r="BF68" s="29"/>
      <c r="BG68" s="29"/>
      <c r="BH68" s="29"/>
      <c r="BI68" s="29"/>
      <c r="BJ68" s="29"/>
    </row>
    <row r="69" spans="1:62" s="9" customFormat="1" ht="41.25" customHeight="1" x14ac:dyDescent="0.25">
      <c r="A69" s="41" t="s">
        <v>115</v>
      </c>
      <c r="B69" s="60" t="s">
        <v>190</v>
      </c>
      <c r="C69" s="41" t="s">
        <v>238</v>
      </c>
      <c r="D69" s="43">
        <v>0.182</v>
      </c>
      <c r="E69" s="42">
        <v>0</v>
      </c>
      <c r="F69" s="43">
        <v>0</v>
      </c>
      <c r="G69" s="42">
        <v>0</v>
      </c>
      <c r="H69" s="42">
        <v>0</v>
      </c>
      <c r="I69" s="43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5">
        <v>0.152</v>
      </c>
      <c r="AE69" s="42">
        <v>0</v>
      </c>
      <c r="AF69" s="43">
        <v>0</v>
      </c>
      <c r="AG69" s="42">
        <v>0</v>
      </c>
      <c r="AH69" s="42">
        <v>0</v>
      </c>
      <c r="AI69" s="43">
        <v>0</v>
      </c>
      <c r="AJ69" s="42">
        <v>0</v>
      </c>
      <c r="AK69" s="43">
        <v>0</v>
      </c>
      <c r="AL69" s="42">
        <v>0</v>
      </c>
      <c r="AM69" s="42">
        <v>0</v>
      </c>
      <c r="AN69" s="43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29"/>
      <c r="BE69" s="29"/>
      <c r="BF69" s="29"/>
      <c r="BG69" s="29"/>
      <c r="BH69" s="29"/>
      <c r="BI69" s="29"/>
      <c r="BJ69" s="29"/>
    </row>
    <row r="70" spans="1:62" s="9" customFormat="1" ht="39.75" customHeight="1" x14ac:dyDescent="0.25">
      <c r="A70" s="41" t="s">
        <v>116</v>
      </c>
      <c r="B70" s="60" t="s">
        <v>283</v>
      </c>
      <c r="C70" s="41" t="s">
        <v>239</v>
      </c>
      <c r="D70" s="43">
        <v>0.222</v>
      </c>
      <c r="E70" s="42">
        <v>0</v>
      </c>
      <c r="F70" s="43">
        <v>0</v>
      </c>
      <c r="G70" s="42">
        <v>0</v>
      </c>
      <c r="H70" s="42">
        <v>0</v>
      </c>
      <c r="I70" s="43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5">
        <v>0.185</v>
      </c>
      <c r="AE70" s="42">
        <v>0</v>
      </c>
      <c r="AF70" s="43">
        <v>0</v>
      </c>
      <c r="AG70" s="42">
        <v>0</v>
      </c>
      <c r="AH70" s="42">
        <v>0</v>
      </c>
      <c r="AI70" s="43">
        <v>0</v>
      </c>
      <c r="AJ70" s="42">
        <v>0</v>
      </c>
      <c r="AK70" s="43">
        <v>0</v>
      </c>
      <c r="AL70" s="42">
        <v>0</v>
      </c>
      <c r="AM70" s="42">
        <v>0</v>
      </c>
      <c r="AN70" s="43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29"/>
      <c r="BE70" s="29"/>
      <c r="BF70" s="29"/>
      <c r="BG70" s="29"/>
      <c r="BH70" s="29"/>
      <c r="BI70" s="29"/>
      <c r="BJ70" s="29"/>
    </row>
    <row r="71" spans="1:62" s="9" customFormat="1" ht="39.75" customHeight="1" x14ac:dyDescent="0.25">
      <c r="A71" s="41" t="s">
        <v>117</v>
      </c>
      <c r="B71" s="60" t="s">
        <v>191</v>
      </c>
      <c r="C71" s="41" t="s">
        <v>240</v>
      </c>
      <c r="D71" s="43">
        <v>0.188</v>
      </c>
      <c r="E71" s="42">
        <v>0</v>
      </c>
      <c r="F71" s="43">
        <v>0</v>
      </c>
      <c r="G71" s="42">
        <v>0</v>
      </c>
      <c r="H71" s="42">
        <v>0</v>
      </c>
      <c r="I71" s="43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5">
        <v>0.156</v>
      </c>
      <c r="AE71" s="42">
        <v>0</v>
      </c>
      <c r="AF71" s="43">
        <v>0</v>
      </c>
      <c r="AG71" s="42">
        <v>0</v>
      </c>
      <c r="AH71" s="42">
        <v>0</v>
      </c>
      <c r="AI71" s="43">
        <v>0</v>
      </c>
      <c r="AJ71" s="42">
        <v>0</v>
      </c>
      <c r="AK71" s="43">
        <v>0</v>
      </c>
      <c r="AL71" s="42">
        <v>0</v>
      </c>
      <c r="AM71" s="42">
        <v>0</v>
      </c>
      <c r="AN71" s="43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29"/>
      <c r="BE71" s="29"/>
      <c r="BF71" s="29"/>
      <c r="BG71" s="29"/>
      <c r="BH71" s="29"/>
      <c r="BI71" s="29"/>
      <c r="BJ71" s="29"/>
    </row>
    <row r="72" spans="1:62" s="9" customFormat="1" ht="33" customHeight="1" x14ac:dyDescent="0.25">
      <c r="A72" s="41" t="s">
        <v>118</v>
      </c>
      <c r="B72" s="60" t="s">
        <v>302</v>
      </c>
      <c r="C72" s="41" t="s">
        <v>241</v>
      </c>
      <c r="D72" s="43">
        <v>0.46500000000000002</v>
      </c>
      <c r="E72" s="42">
        <v>0</v>
      </c>
      <c r="F72" s="43">
        <v>0</v>
      </c>
      <c r="G72" s="42">
        <v>0</v>
      </c>
      <c r="H72" s="42">
        <v>0</v>
      </c>
      <c r="I72" s="43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5">
        <v>0.38800000000000001</v>
      </c>
      <c r="AE72" s="42">
        <v>0</v>
      </c>
      <c r="AF72" s="43">
        <v>0</v>
      </c>
      <c r="AG72" s="42">
        <v>0</v>
      </c>
      <c r="AH72" s="42">
        <v>0</v>
      </c>
      <c r="AI72" s="43">
        <v>0</v>
      </c>
      <c r="AJ72" s="42">
        <v>0</v>
      </c>
      <c r="AK72" s="43">
        <v>0</v>
      </c>
      <c r="AL72" s="42">
        <v>0</v>
      </c>
      <c r="AM72" s="42">
        <v>0</v>
      </c>
      <c r="AN72" s="43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29"/>
      <c r="BE72" s="29"/>
      <c r="BF72" s="29"/>
      <c r="BG72" s="29"/>
      <c r="BH72" s="29"/>
      <c r="BI72" s="29"/>
      <c r="BJ72" s="29"/>
    </row>
    <row r="73" spans="1:62" s="9" customFormat="1" ht="61.5" customHeight="1" x14ac:dyDescent="0.25">
      <c r="A73" s="41" t="s">
        <v>119</v>
      </c>
      <c r="B73" s="60" t="s">
        <v>295</v>
      </c>
      <c r="C73" s="41" t="s">
        <v>242</v>
      </c>
      <c r="D73" s="43">
        <v>1.3149999999999999</v>
      </c>
      <c r="E73" s="42">
        <v>0</v>
      </c>
      <c r="F73" s="43">
        <v>0</v>
      </c>
      <c r="G73" s="42">
        <v>0</v>
      </c>
      <c r="H73" s="42">
        <v>0</v>
      </c>
      <c r="I73" s="43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5">
        <v>1.0960000000000001</v>
      </c>
      <c r="AE73" s="42">
        <v>0</v>
      </c>
      <c r="AF73" s="43">
        <v>0</v>
      </c>
      <c r="AG73" s="42">
        <v>0</v>
      </c>
      <c r="AH73" s="42">
        <v>0</v>
      </c>
      <c r="AI73" s="43">
        <v>0</v>
      </c>
      <c r="AJ73" s="42">
        <v>0</v>
      </c>
      <c r="AK73" s="43">
        <v>0</v>
      </c>
      <c r="AL73" s="42">
        <v>0</v>
      </c>
      <c r="AM73" s="42">
        <v>0</v>
      </c>
      <c r="AN73" s="43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29"/>
      <c r="BE73" s="29"/>
      <c r="BF73" s="29"/>
      <c r="BG73" s="29"/>
      <c r="BH73" s="29"/>
      <c r="BI73" s="29"/>
      <c r="BJ73" s="29"/>
    </row>
    <row r="74" spans="1:62" s="9" customFormat="1" ht="54" customHeight="1" x14ac:dyDescent="0.25">
      <c r="A74" s="41" t="s">
        <v>120</v>
      </c>
      <c r="B74" s="60" t="s">
        <v>284</v>
      </c>
      <c r="C74" s="41" t="s">
        <v>243</v>
      </c>
      <c r="D74" s="43">
        <v>0.53900000000000003</v>
      </c>
      <c r="E74" s="42">
        <v>0</v>
      </c>
      <c r="F74" s="43">
        <v>0</v>
      </c>
      <c r="G74" s="42">
        <v>0</v>
      </c>
      <c r="H74" s="42">
        <v>0</v>
      </c>
      <c r="I74" s="43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5">
        <v>0.44900000000000001</v>
      </c>
      <c r="AE74" s="42">
        <v>0</v>
      </c>
      <c r="AF74" s="43">
        <v>0</v>
      </c>
      <c r="AG74" s="42">
        <v>0</v>
      </c>
      <c r="AH74" s="42">
        <v>0</v>
      </c>
      <c r="AI74" s="43">
        <v>0</v>
      </c>
      <c r="AJ74" s="42">
        <v>0</v>
      </c>
      <c r="AK74" s="43">
        <v>0</v>
      </c>
      <c r="AL74" s="42">
        <v>0</v>
      </c>
      <c r="AM74" s="42">
        <v>0</v>
      </c>
      <c r="AN74" s="43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29"/>
      <c r="BE74" s="29"/>
      <c r="BF74" s="29"/>
      <c r="BG74" s="29"/>
      <c r="BH74" s="29"/>
      <c r="BI74" s="29"/>
      <c r="BJ74" s="29"/>
    </row>
    <row r="75" spans="1:62" s="9" customFormat="1" ht="54" customHeight="1" x14ac:dyDescent="0.25">
      <c r="A75" s="41" t="s">
        <v>121</v>
      </c>
      <c r="B75" s="60" t="s">
        <v>285</v>
      </c>
      <c r="C75" s="41" t="s">
        <v>244</v>
      </c>
      <c r="D75" s="43">
        <v>4.4999999999999998E-2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5">
        <v>3.6999999999999998E-2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29"/>
      <c r="BE75" s="29"/>
      <c r="BF75" s="29"/>
      <c r="BG75" s="29"/>
      <c r="BH75" s="29"/>
      <c r="BI75" s="29"/>
      <c r="BJ75" s="29"/>
    </row>
    <row r="76" spans="1:62" s="9" customFormat="1" ht="54" customHeight="1" x14ac:dyDescent="0.25">
      <c r="A76" s="41" t="s">
        <v>122</v>
      </c>
      <c r="B76" s="60" t="s">
        <v>286</v>
      </c>
      <c r="C76" s="41" t="s">
        <v>245</v>
      </c>
      <c r="D76" s="43">
        <v>0.93500000000000005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5">
        <v>0.78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29"/>
      <c r="BE76" s="29"/>
      <c r="BF76" s="29"/>
      <c r="BG76" s="29"/>
      <c r="BH76" s="29"/>
      <c r="BI76" s="29"/>
      <c r="BJ76" s="29"/>
    </row>
    <row r="77" spans="1:62" s="9" customFormat="1" ht="54" customHeight="1" x14ac:dyDescent="0.25">
      <c r="A77" s="41" t="s">
        <v>123</v>
      </c>
      <c r="B77" s="60" t="s">
        <v>192</v>
      </c>
      <c r="C77" s="41" t="s">
        <v>246</v>
      </c>
      <c r="D77" s="43">
        <v>0.314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5">
        <v>0.26200000000000001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29"/>
      <c r="BE77" s="29"/>
      <c r="BF77" s="29"/>
      <c r="BG77" s="29"/>
      <c r="BH77" s="29"/>
      <c r="BI77" s="29"/>
      <c r="BJ77" s="29"/>
    </row>
    <row r="78" spans="1:62" s="9" customFormat="1" ht="54" customHeight="1" x14ac:dyDescent="0.25">
      <c r="A78" s="41" t="s">
        <v>124</v>
      </c>
      <c r="B78" s="60" t="s">
        <v>303</v>
      </c>
      <c r="C78" s="41" t="s">
        <v>247</v>
      </c>
      <c r="D78" s="43">
        <v>0.127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5">
        <v>0.106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29"/>
      <c r="BE78" s="29"/>
      <c r="BF78" s="29"/>
      <c r="BG78" s="29"/>
      <c r="BH78" s="29"/>
      <c r="BI78" s="29"/>
      <c r="BJ78" s="29"/>
    </row>
    <row r="79" spans="1:62" s="9" customFormat="1" ht="54" customHeight="1" x14ac:dyDescent="0.25">
      <c r="A79" s="41" t="s">
        <v>125</v>
      </c>
      <c r="B79" s="60" t="s">
        <v>304</v>
      </c>
      <c r="C79" s="41" t="s">
        <v>248</v>
      </c>
      <c r="D79" s="43">
        <v>0.113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5">
        <v>9.4E-2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29"/>
      <c r="BE79" s="29"/>
      <c r="BF79" s="29"/>
      <c r="BG79" s="29"/>
      <c r="BH79" s="29"/>
      <c r="BI79" s="29"/>
      <c r="BJ79" s="29"/>
    </row>
    <row r="80" spans="1:62" s="9" customFormat="1" ht="54" customHeight="1" x14ac:dyDescent="0.25">
      <c r="A80" s="41" t="s">
        <v>126</v>
      </c>
      <c r="B80" s="60" t="s">
        <v>305</v>
      </c>
      <c r="C80" s="41" t="s">
        <v>249</v>
      </c>
      <c r="D80" s="43">
        <v>0.42199999999999999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5">
        <v>0.35099999999999998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29"/>
      <c r="BE80" s="29"/>
      <c r="BF80" s="29"/>
      <c r="BG80" s="29"/>
      <c r="BH80" s="29"/>
      <c r="BI80" s="29"/>
      <c r="BJ80" s="29"/>
    </row>
    <row r="81" spans="1:62" s="9" customFormat="1" ht="54" customHeight="1" x14ac:dyDescent="0.25">
      <c r="A81" s="41" t="s">
        <v>127</v>
      </c>
      <c r="B81" s="60" t="s">
        <v>306</v>
      </c>
      <c r="C81" s="41" t="s">
        <v>250</v>
      </c>
      <c r="D81" s="43">
        <v>1.899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5">
        <v>1.5820000000000001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29"/>
      <c r="BE81" s="29"/>
      <c r="BF81" s="29"/>
      <c r="BG81" s="29"/>
      <c r="BH81" s="29"/>
      <c r="BI81" s="29"/>
      <c r="BJ81" s="29"/>
    </row>
    <row r="82" spans="1:62" s="9" customFormat="1" ht="54" customHeight="1" x14ac:dyDescent="0.25">
      <c r="A82" s="41" t="s">
        <v>128</v>
      </c>
      <c r="B82" s="60" t="s">
        <v>287</v>
      </c>
      <c r="C82" s="41" t="s">
        <v>251</v>
      </c>
      <c r="D82" s="43">
        <v>1.532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5">
        <v>1.276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29"/>
      <c r="BE82" s="29"/>
      <c r="BF82" s="29"/>
      <c r="BG82" s="29"/>
      <c r="BH82" s="29"/>
      <c r="BI82" s="29"/>
      <c r="BJ82" s="29"/>
    </row>
    <row r="83" spans="1:62" s="9" customFormat="1" ht="54" customHeight="1" x14ac:dyDescent="0.25">
      <c r="A83" s="41" t="s">
        <v>129</v>
      </c>
      <c r="B83" s="60" t="s">
        <v>193</v>
      </c>
      <c r="C83" s="41" t="s">
        <v>252</v>
      </c>
      <c r="D83" s="43">
        <v>0.153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5">
        <v>0.127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29"/>
      <c r="BE83" s="29"/>
      <c r="BF83" s="29"/>
      <c r="BG83" s="29"/>
      <c r="BH83" s="29"/>
      <c r="BI83" s="29"/>
      <c r="BJ83" s="29"/>
    </row>
    <row r="84" spans="1:62" s="9" customFormat="1" ht="54" customHeight="1" x14ac:dyDescent="0.25">
      <c r="A84" s="41" t="s">
        <v>130</v>
      </c>
      <c r="B84" s="60" t="s">
        <v>194</v>
      </c>
      <c r="C84" s="41" t="s">
        <v>253</v>
      </c>
      <c r="D84" s="43">
        <v>0.17499999999999999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5">
        <v>0.14599999999999999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29"/>
      <c r="BE84" s="29"/>
      <c r="BF84" s="29"/>
      <c r="BG84" s="29"/>
      <c r="BH84" s="29"/>
      <c r="BI84" s="29"/>
      <c r="BJ84" s="29"/>
    </row>
    <row r="85" spans="1:62" s="9" customFormat="1" ht="54" customHeight="1" x14ac:dyDescent="0.25">
      <c r="A85" s="41" t="s">
        <v>131</v>
      </c>
      <c r="B85" s="60" t="s">
        <v>307</v>
      </c>
      <c r="C85" s="41" t="s">
        <v>254</v>
      </c>
      <c r="D85" s="43">
        <v>0.73099999999999998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5">
        <v>0.61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29"/>
      <c r="BE85" s="29"/>
      <c r="BF85" s="29"/>
      <c r="BG85" s="29"/>
      <c r="BH85" s="29"/>
      <c r="BI85" s="29"/>
      <c r="BJ85" s="29"/>
    </row>
    <row r="86" spans="1:62" s="9" customFormat="1" ht="54" customHeight="1" x14ac:dyDescent="0.25">
      <c r="A86" s="41" t="s">
        <v>132</v>
      </c>
      <c r="B86" s="60" t="s">
        <v>308</v>
      </c>
      <c r="C86" s="41" t="s">
        <v>255</v>
      </c>
      <c r="D86" s="46">
        <v>1.03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5">
        <v>0.85899999999999999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29"/>
      <c r="BE86" s="29"/>
      <c r="BF86" s="29"/>
      <c r="BG86" s="29"/>
      <c r="BH86" s="29"/>
      <c r="BI86" s="29"/>
      <c r="BJ86" s="29"/>
    </row>
    <row r="87" spans="1:62" s="9" customFormat="1" ht="54" customHeight="1" x14ac:dyDescent="0.25">
      <c r="A87" s="41" t="s">
        <v>133</v>
      </c>
      <c r="B87" s="60" t="s">
        <v>288</v>
      </c>
      <c r="C87" s="41" t="s">
        <v>256</v>
      </c>
      <c r="D87" s="43">
        <v>1.3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5">
        <v>1.083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29"/>
      <c r="BE87" s="29"/>
      <c r="BF87" s="29"/>
      <c r="BG87" s="29"/>
      <c r="BH87" s="29"/>
      <c r="BI87" s="29"/>
      <c r="BJ87" s="29"/>
    </row>
    <row r="88" spans="1:62" s="9" customFormat="1" ht="54" customHeight="1" x14ac:dyDescent="0.25">
      <c r="A88" s="41" t="s">
        <v>134</v>
      </c>
      <c r="B88" s="60" t="s">
        <v>289</v>
      </c>
      <c r="C88" s="41" t="s">
        <v>257</v>
      </c>
      <c r="D88" s="43">
        <v>0.52400000000000002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5">
        <v>0.436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29"/>
      <c r="BE88" s="29"/>
      <c r="BF88" s="29"/>
      <c r="BG88" s="29"/>
      <c r="BH88" s="29"/>
      <c r="BI88" s="29"/>
      <c r="BJ88" s="29"/>
    </row>
    <row r="89" spans="1:62" s="9" customFormat="1" ht="54" customHeight="1" x14ac:dyDescent="0.25">
      <c r="A89" s="41" t="s">
        <v>135</v>
      </c>
      <c r="B89" s="60" t="s">
        <v>290</v>
      </c>
      <c r="C89" s="41" t="s">
        <v>258</v>
      </c>
      <c r="D89" s="43">
        <v>0.38400000000000001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5">
        <v>0.32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29"/>
      <c r="BE89" s="29"/>
      <c r="BF89" s="29"/>
      <c r="BG89" s="29"/>
      <c r="BH89" s="29"/>
      <c r="BI89" s="29"/>
      <c r="BJ89" s="29"/>
    </row>
    <row r="90" spans="1:62" s="9" customFormat="1" ht="54" customHeight="1" x14ac:dyDescent="0.25">
      <c r="A90" s="41" t="s">
        <v>195</v>
      </c>
      <c r="B90" s="60" t="s">
        <v>291</v>
      </c>
      <c r="C90" s="41" t="s">
        <v>259</v>
      </c>
      <c r="D90" s="43">
        <v>0.63400000000000001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5">
        <v>0.52800000000000002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29"/>
      <c r="BE90" s="29"/>
      <c r="BF90" s="29"/>
      <c r="BG90" s="29"/>
      <c r="BH90" s="29"/>
      <c r="BI90" s="29"/>
      <c r="BJ90" s="29"/>
    </row>
    <row r="91" spans="1:62" s="9" customFormat="1" ht="54" customHeight="1" x14ac:dyDescent="0.25">
      <c r="A91" s="41" t="s">
        <v>196</v>
      </c>
      <c r="B91" s="60" t="s">
        <v>292</v>
      </c>
      <c r="C91" s="41" t="s">
        <v>260</v>
      </c>
      <c r="D91" s="43">
        <v>0.23799999999999999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5">
        <v>0.19800000000000001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29"/>
      <c r="BE91" s="29"/>
      <c r="BF91" s="29"/>
      <c r="BG91" s="29"/>
      <c r="BH91" s="29"/>
      <c r="BI91" s="29"/>
      <c r="BJ91" s="29"/>
    </row>
    <row r="92" spans="1:62" s="9" customFormat="1" ht="54" customHeight="1" x14ac:dyDescent="0.25">
      <c r="A92" s="41" t="s">
        <v>197</v>
      </c>
      <c r="B92" s="60" t="s">
        <v>293</v>
      </c>
      <c r="C92" s="41" t="s">
        <v>261</v>
      </c>
      <c r="D92" s="43">
        <v>0.96799999999999997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5">
        <v>0.80700000000000005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29"/>
      <c r="BE92" s="29"/>
      <c r="BF92" s="29"/>
      <c r="BG92" s="29"/>
      <c r="BH92" s="29"/>
      <c r="BI92" s="29"/>
      <c r="BJ92" s="29"/>
    </row>
    <row r="93" spans="1:62" s="9" customFormat="1" ht="54" customHeight="1" x14ac:dyDescent="0.25">
      <c r="A93" s="41" t="s">
        <v>198</v>
      </c>
      <c r="B93" s="60" t="s">
        <v>294</v>
      </c>
      <c r="C93" s="41" t="s">
        <v>262</v>
      </c>
      <c r="D93" s="43">
        <v>8.5999999999999993E-2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5">
        <v>7.1999999999999995E-2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29"/>
      <c r="BE93" s="29"/>
      <c r="BF93" s="29"/>
      <c r="BG93" s="29"/>
      <c r="BH93" s="29"/>
      <c r="BI93" s="29"/>
      <c r="BJ93" s="29"/>
    </row>
    <row r="94" spans="1:62" s="9" customFormat="1" ht="54" customHeight="1" x14ac:dyDescent="0.25">
      <c r="A94" s="41" t="s">
        <v>199</v>
      </c>
      <c r="B94" s="60" t="s">
        <v>200</v>
      </c>
      <c r="C94" s="41" t="s">
        <v>263</v>
      </c>
      <c r="D94" s="43">
        <v>4.4999999999999998E-2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5">
        <v>3.6999999999999998E-2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29"/>
      <c r="BE94" s="29"/>
      <c r="BF94" s="29"/>
      <c r="BG94" s="29"/>
      <c r="BH94" s="29"/>
      <c r="BI94" s="29"/>
      <c r="BJ94" s="29"/>
    </row>
    <row r="95" spans="1:62" s="69" customFormat="1" ht="54" customHeight="1" x14ac:dyDescent="0.25">
      <c r="A95" s="96" t="s">
        <v>57</v>
      </c>
      <c r="B95" s="61" t="s">
        <v>201</v>
      </c>
      <c r="C95" s="34" t="s">
        <v>138</v>
      </c>
      <c r="D95" s="39">
        <f t="shared" ref="D95" si="55">D96</f>
        <v>0.16400000000000001</v>
      </c>
      <c r="E95" s="39">
        <f t="shared" ref="E95" si="56">E96</f>
        <v>0</v>
      </c>
      <c r="F95" s="38">
        <v>0</v>
      </c>
      <c r="G95" s="38">
        <v>0</v>
      </c>
      <c r="H95" s="38">
        <v>0</v>
      </c>
      <c r="I95" s="38">
        <v>0</v>
      </c>
      <c r="J95" s="39">
        <f t="shared" ref="J95" si="57">J96</f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>
        <v>0</v>
      </c>
      <c r="AA95" s="38">
        <v>0</v>
      </c>
      <c r="AB95" s="38">
        <v>0</v>
      </c>
      <c r="AC95" s="38">
        <v>0</v>
      </c>
      <c r="AD95" s="38">
        <f>AD96</f>
        <v>0.13700000000000001</v>
      </c>
      <c r="AE95" s="39">
        <f t="shared" ref="AE95" si="58">AE96</f>
        <v>0</v>
      </c>
      <c r="AF95" s="38">
        <v>0</v>
      </c>
      <c r="AG95" s="38">
        <v>0</v>
      </c>
      <c r="AH95" s="38">
        <v>0</v>
      </c>
      <c r="AI95" s="38">
        <v>0</v>
      </c>
      <c r="AJ95" s="39">
        <f t="shared" ref="AJ95" si="59">AJ96</f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38">
        <v>0</v>
      </c>
      <c r="AS95" s="38">
        <v>0</v>
      </c>
      <c r="AT95" s="38"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38">
        <v>0</v>
      </c>
      <c r="BB95" s="38">
        <v>0</v>
      </c>
      <c r="BC95" s="38">
        <v>0</v>
      </c>
      <c r="BD95" s="68"/>
      <c r="BE95" s="68"/>
      <c r="BF95" s="68"/>
      <c r="BG95" s="68"/>
      <c r="BH95" s="68"/>
      <c r="BI95" s="68"/>
      <c r="BJ95" s="68"/>
    </row>
    <row r="96" spans="1:62" s="9" customFormat="1" ht="54" customHeight="1" x14ac:dyDescent="0.25">
      <c r="A96" s="97" t="s">
        <v>202</v>
      </c>
      <c r="B96" s="62" t="s">
        <v>203</v>
      </c>
      <c r="C96" s="41" t="s">
        <v>264</v>
      </c>
      <c r="D96" s="43">
        <v>0.16400000000000001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5">
        <v>0.13700000000000001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29"/>
      <c r="BE96" s="29"/>
      <c r="BF96" s="29"/>
      <c r="BG96" s="29"/>
      <c r="BH96" s="29"/>
      <c r="BI96" s="29"/>
      <c r="BJ96" s="29"/>
    </row>
    <row r="97" spans="1:62" s="69" customFormat="1" ht="54" customHeight="1" x14ac:dyDescent="0.25">
      <c r="A97" s="94" t="s">
        <v>204</v>
      </c>
      <c r="B97" s="61" t="s">
        <v>98</v>
      </c>
      <c r="C97" s="34" t="s">
        <v>138</v>
      </c>
      <c r="D97" s="36">
        <v>0</v>
      </c>
      <c r="E97" s="36">
        <v>0</v>
      </c>
      <c r="F97" s="38">
        <v>0</v>
      </c>
      <c r="G97" s="38">
        <v>0</v>
      </c>
      <c r="H97" s="38">
        <v>0</v>
      </c>
      <c r="I97" s="38">
        <v>0</v>
      </c>
      <c r="J97" s="36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6">
        <v>0</v>
      </c>
      <c r="AF97" s="38">
        <v>0</v>
      </c>
      <c r="AG97" s="38">
        <v>0</v>
      </c>
      <c r="AH97" s="38">
        <v>0</v>
      </c>
      <c r="AI97" s="38">
        <v>0</v>
      </c>
      <c r="AJ97" s="36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68"/>
      <c r="BE97" s="68"/>
      <c r="BF97" s="68"/>
      <c r="BG97" s="68"/>
      <c r="BH97" s="68"/>
      <c r="BI97" s="68"/>
      <c r="BJ97" s="68"/>
    </row>
    <row r="98" spans="1:62" s="69" customFormat="1" ht="54" customHeight="1" x14ac:dyDescent="0.25">
      <c r="A98" s="94" t="s">
        <v>136</v>
      </c>
      <c r="B98" s="61" t="s">
        <v>205</v>
      </c>
      <c r="C98" s="34" t="s">
        <v>138</v>
      </c>
      <c r="D98" s="36">
        <v>0</v>
      </c>
      <c r="E98" s="36">
        <v>0</v>
      </c>
      <c r="F98" s="38">
        <v>0</v>
      </c>
      <c r="G98" s="38">
        <v>0</v>
      </c>
      <c r="H98" s="38">
        <v>0</v>
      </c>
      <c r="I98" s="38">
        <v>0</v>
      </c>
      <c r="J98" s="36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8">
        <v>0</v>
      </c>
      <c r="AE98" s="36">
        <v>0</v>
      </c>
      <c r="AF98" s="38">
        <v>0</v>
      </c>
      <c r="AG98" s="38">
        <v>0</v>
      </c>
      <c r="AH98" s="38">
        <v>0</v>
      </c>
      <c r="AI98" s="38">
        <v>0</v>
      </c>
      <c r="AJ98" s="36"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68"/>
      <c r="BE98" s="68"/>
      <c r="BF98" s="68"/>
      <c r="BG98" s="68"/>
      <c r="BH98" s="68"/>
      <c r="BI98" s="68"/>
      <c r="BJ98" s="68"/>
    </row>
    <row r="99" spans="1:62" s="69" customFormat="1" ht="54" customHeight="1" x14ac:dyDescent="0.25">
      <c r="A99" s="94" t="s">
        <v>137</v>
      </c>
      <c r="B99" s="53" t="s">
        <v>206</v>
      </c>
      <c r="C99" s="34" t="s">
        <v>138</v>
      </c>
      <c r="D99" s="36">
        <v>0</v>
      </c>
      <c r="E99" s="36">
        <v>0</v>
      </c>
      <c r="F99" s="38">
        <v>0</v>
      </c>
      <c r="G99" s="38">
        <v>0</v>
      </c>
      <c r="H99" s="38">
        <v>0</v>
      </c>
      <c r="I99" s="38">
        <v>0</v>
      </c>
      <c r="J99" s="36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</v>
      </c>
      <c r="Z99" s="38">
        <v>0</v>
      </c>
      <c r="AA99" s="38">
        <v>0</v>
      </c>
      <c r="AB99" s="38">
        <v>0</v>
      </c>
      <c r="AC99" s="38">
        <v>0</v>
      </c>
      <c r="AD99" s="38">
        <v>0</v>
      </c>
      <c r="AE99" s="36">
        <v>0</v>
      </c>
      <c r="AF99" s="38">
        <v>0</v>
      </c>
      <c r="AG99" s="38">
        <v>0</v>
      </c>
      <c r="AH99" s="38">
        <v>0</v>
      </c>
      <c r="AI99" s="38">
        <v>0</v>
      </c>
      <c r="AJ99" s="36">
        <v>0</v>
      </c>
      <c r="AK99" s="38">
        <v>0</v>
      </c>
      <c r="AL99" s="38">
        <v>0</v>
      </c>
      <c r="AM99" s="38">
        <v>0</v>
      </c>
      <c r="AN99" s="38">
        <v>0</v>
      </c>
      <c r="AO99" s="38">
        <v>0</v>
      </c>
      <c r="AP99" s="38">
        <v>0</v>
      </c>
      <c r="AQ99" s="38">
        <v>0</v>
      </c>
      <c r="AR99" s="38">
        <v>0</v>
      </c>
      <c r="AS99" s="38">
        <v>0</v>
      </c>
      <c r="AT99" s="38">
        <v>0</v>
      </c>
      <c r="AU99" s="38">
        <v>0</v>
      </c>
      <c r="AV99" s="38">
        <v>0</v>
      </c>
      <c r="AW99" s="38">
        <v>0</v>
      </c>
      <c r="AX99" s="38">
        <v>0</v>
      </c>
      <c r="AY99" s="38">
        <v>0</v>
      </c>
      <c r="AZ99" s="38">
        <v>0</v>
      </c>
      <c r="BA99" s="38">
        <v>0</v>
      </c>
      <c r="BB99" s="38">
        <v>0</v>
      </c>
      <c r="BC99" s="38">
        <v>0</v>
      </c>
      <c r="BD99" s="68"/>
      <c r="BE99" s="68"/>
      <c r="BF99" s="68"/>
      <c r="BG99" s="68"/>
      <c r="BH99" s="68"/>
      <c r="BI99" s="68"/>
      <c r="BJ99" s="68"/>
    </row>
    <row r="100" spans="1:62" s="69" customFormat="1" ht="54" customHeight="1" x14ac:dyDescent="0.25">
      <c r="A100" s="94" t="s">
        <v>58</v>
      </c>
      <c r="B100" s="53" t="s">
        <v>99</v>
      </c>
      <c r="C100" s="34" t="s">
        <v>138</v>
      </c>
      <c r="D100" s="36">
        <v>0</v>
      </c>
      <c r="E100" s="36">
        <v>0</v>
      </c>
      <c r="F100" s="38">
        <v>0</v>
      </c>
      <c r="G100" s="38">
        <v>0</v>
      </c>
      <c r="H100" s="38">
        <v>0</v>
      </c>
      <c r="I100" s="38">
        <v>0</v>
      </c>
      <c r="J100" s="36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8">
        <v>0</v>
      </c>
      <c r="Y100" s="38">
        <v>0</v>
      </c>
      <c r="Z100" s="38">
        <v>0</v>
      </c>
      <c r="AA100" s="38">
        <v>0</v>
      </c>
      <c r="AB100" s="38">
        <v>0</v>
      </c>
      <c r="AC100" s="38">
        <v>0</v>
      </c>
      <c r="AD100" s="38">
        <v>0</v>
      </c>
      <c r="AE100" s="36">
        <v>0</v>
      </c>
      <c r="AF100" s="38">
        <v>0</v>
      </c>
      <c r="AG100" s="38">
        <v>0</v>
      </c>
      <c r="AH100" s="38">
        <v>0</v>
      </c>
      <c r="AI100" s="38">
        <v>0</v>
      </c>
      <c r="AJ100" s="36">
        <v>0</v>
      </c>
      <c r="AK100" s="38">
        <v>0</v>
      </c>
      <c r="AL100" s="38">
        <v>0</v>
      </c>
      <c r="AM100" s="38">
        <v>0</v>
      </c>
      <c r="AN100" s="38">
        <v>0</v>
      </c>
      <c r="AO100" s="38">
        <v>0</v>
      </c>
      <c r="AP100" s="38">
        <v>0</v>
      </c>
      <c r="AQ100" s="38">
        <v>0</v>
      </c>
      <c r="AR100" s="38">
        <v>0</v>
      </c>
      <c r="AS100" s="38">
        <v>0</v>
      </c>
      <c r="AT100" s="38">
        <v>0</v>
      </c>
      <c r="AU100" s="38">
        <v>0</v>
      </c>
      <c r="AV100" s="38">
        <v>0</v>
      </c>
      <c r="AW100" s="38">
        <v>0</v>
      </c>
      <c r="AX100" s="38">
        <v>0</v>
      </c>
      <c r="AY100" s="38">
        <v>0</v>
      </c>
      <c r="AZ100" s="38">
        <v>0</v>
      </c>
      <c r="BA100" s="38">
        <v>0</v>
      </c>
      <c r="BB100" s="38">
        <v>0</v>
      </c>
      <c r="BC100" s="38">
        <v>0</v>
      </c>
      <c r="BD100" s="68"/>
      <c r="BE100" s="68"/>
      <c r="BF100" s="68"/>
      <c r="BG100" s="68"/>
      <c r="BH100" s="68"/>
      <c r="BI100" s="68"/>
      <c r="BJ100" s="68"/>
    </row>
    <row r="101" spans="1:62" s="69" customFormat="1" ht="54" customHeight="1" x14ac:dyDescent="0.25">
      <c r="A101" s="94" t="s">
        <v>207</v>
      </c>
      <c r="B101" s="53" t="s">
        <v>208</v>
      </c>
      <c r="C101" s="34" t="s">
        <v>138</v>
      </c>
      <c r="D101" s="36">
        <v>0</v>
      </c>
      <c r="E101" s="36">
        <v>0</v>
      </c>
      <c r="F101" s="38">
        <v>0</v>
      </c>
      <c r="G101" s="38">
        <v>0</v>
      </c>
      <c r="H101" s="38">
        <v>0</v>
      </c>
      <c r="I101" s="38">
        <v>0</v>
      </c>
      <c r="J101" s="36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6">
        <v>0</v>
      </c>
      <c r="AF101" s="38">
        <v>0</v>
      </c>
      <c r="AG101" s="38">
        <v>0</v>
      </c>
      <c r="AH101" s="38">
        <v>0</v>
      </c>
      <c r="AI101" s="38">
        <v>0</v>
      </c>
      <c r="AJ101" s="36"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v>0</v>
      </c>
      <c r="AP101" s="38">
        <v>0</v>
      </c>
      <c r="AQ101" s="38">
        <v>0</v>
      </c>
      <c r="AR101" s="38">
        <v>0</v>
      </c>
      <c r="AS101" s="38">
        <v>0</v>
      </c>
      <c r="AT101" s="38">
        <v>0</v>
      </c>
      <c r="AU101" s="38">
        <v>0</v>
      </c>
      <c r="AV101" s="38">
        <v>0</v>
      </c>
      <c r="AW101" s="38">
        <v>0</v>
      </c>
      <c r="AX101" s="38">
        <v>0</v>
      </c>
      <c r="AY101" s="38">
        <v>0</v>
      </c>
      <c r="AZ101" s="38">
        <v>0</v>
      </c>
      <c r="BA101" s="38">
        <v>0</v>
      </c>
      <c r="BB101" s="38">
        <v>0</v>
      </c>
      <c r="BC101" s="38">
        <v>0</v>
      </c>
      <c r="BD101" s="68"/>
      <c r="BE101" s="68"/>
      <c r="BF101" s="68"/>
      <c r="BG101" s="68"/>
      <c r="BH101" s="68"/>
      <c r="BI101" s="68"/>
      <c r="BJ101" s="68"/>
    </row>
    <row r="102" spans="1:62" s="69" customFormat="1" ht="54" customHeight="1" x14ac:dyDescent="0.25">
      <c r="A102" s="94" t="s">
        <v>209</v>
      </c>
      <c r="B102" s="53" t="s">
        <v>210</v>
      </c>
      <c r="C102" s="34" t="s">
        <v>138</v>
      </c>
      <c r="D102" s="36">
        <v>0</v>
      </c>
      <c r="E102" s="36">
        <v>0</v>
      </c>
      <c r="F102" s="38">
        <v>0</v>
      </c>
      <c r="G102" s="38">
        <v>0</v>
      </c>
      <c r="H102" s="38">
        <v>0</v>
      </c>
      <c r="I102" s="38">
        <v>0</v>
      </c>
      <c r="J102" s="36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6">
        <v>0</v>
      </c>
      <c r="AF102" s="38">
        <v>0</v>
      </c>
      <c r="AG102" s="38">
        <v>0</v>
      </c>
      <c r="AH102" s="38">
        <v>0</v>
      </c>
      <c r="AI102" s="38">
        <v>0</v>
      </c>
      <c r="AJ102" s="36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68"/>
      <c r="BE102" s="68"/>
      <c r="BF102" s="68"/>
      <c r="BG102" s="68"/>
      <c r="BH102" s="68"/>
      <c r="BI102" s="68"/>
      <c r="BJ102" s="68"/>
    </row>
    <row r="103" spans="1:62" s="69" customFormat="1" ht="54" customHeight="1" x14ac:dyDescent="0.25">
      <c r="A103" s="94" t="s">
        <v>59</v>
      </c>
      <c r="B103" s="53" t="s">
        <v>211</v>
      </c>
      <c r="C103" s="34" t="s">
        <v>138</v>
      </c>
      <c r="D103" s="39">
        <f t="shared" ref="D103" si="60">D104+D105+D106+D107+D111</f>
        <v>5.9279999999999999</v>
      </c>
      <c r="E103" s="39">
        <f t="shared" ref="E103" si="61">E104+E105+E106+E107+E111</f>
        <v>0</v>
      </c>
      <c r="F103" s="38">
        <v>0</v>
      </c>
      <c r="G103" s="38">
        <v>0</v>
      </c>
      <c r="H103" s="38">
        <v>0</v>
      </c>
      <c r="I103" s="38">
        <v>0</v>
      </c>
      <c r="J103" s="39">
        <f t="shared" ref="J103" si="62">J104+J105+J106+J107+J111</f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>
        <f>AD104+AD105+AD106</f>
        <v>1.0740000000000001</v>
      </c>
      <c r="AE103" s="39">
        <f>AE104+AE105+AE106+AE107+AE111</f>
        <v>0</v>
      </c>
      <c r="AF103" s="38">
        <v>0</v>
      </c>
      <c r="AG103" s="38">
        <v>0</v>
      </c>
      <c r="AH103" s="38">
        <v>0</v>
      </c>
      <c r="AI103" s="38">
        <v>0</v>
      </c>
      <c r="AJ103" s="39">
        <f>AJ104+AJ105+AJ106+AJ107+AJ111</f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38">
        <v>0</v>
      </c>
      <c r="AQ103" s="38">
        <v>0</v>
      </c>
      <c r="AR103" s="38">
        <v>0</v>
      </c>
      <c r="AS103" s="38">
        <v>0</v>
      </c>
      <c r="AT103" s="38"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v>0</v>
      </c>
      <c r="AZ103" s="38">
        <v>0</v>
      </c>
      <c r="BA103" s="38">
        <v>0</v>
      </c>
      <c r="BB103" s="38">
        <v>0</v>
      </c>
      <c r="BC103" s="38">
        <v>0</v>
      </c>
      <c r="BD103" s="68"/>
      <c r="BE103" s="68"/>
      <c r="BF103" s="68"/>
      <c r="BG103" s="68"/>
      <c r="BH103" s="68"/>
      <c r="BI103" s="68"/>
      <c r="BJ103" s="68"/>
    </row>
    <row r="104" spans="1:62" s="9" customFormat="1" ht="54" customHeight="1" x14ac:dyDescent="0.25">
      <c r="A104" s="102" t="s">
        <v>212</v>
      </c>
      <c r="B104" s="63" t="s">
        <v>213</v>
      </c>
      <c r="C104" s="41" t="s">
        <v>265</v>
      </c>
      <c r="D104" s="43">
        <v>0.878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5">
        <v>0.73199999999999998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29"/>
      <c r="BE104" s="29"/>
      <c r="BF104" s="29"/>
      <c r="BG104" s="29"/>
      <c r="BH104" s="29"/>
      <c r="BI104" s="29"/>
      <c r="BJ104" s="29"/>
    </row>
    <row r="105" spans="1:62" s="9" customFormat="1" ht="54" customHeight="1" x14ac:dyDescent="0.25">
      <c r="A105" s="103" t="s">
        <v>214</v>
      </c>
      <c r="B105" s="64" t="s">
        <v>215</v>
      </c>
      <c r="C105" s="41" t="s">
        <v>266</v>
      </c>
      <c r="D105" s="43">
        <v>0.18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5">
        <v>0.15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29"/>
      <c r="BE105" s="29"/>
      <c r="BF105" s="29"/>
      <c r="BG105" s="29"/>
      <c r="BH105" s="29"/>
      <c r="BI105" s="29"/>
      <c r="BJ105" s="29"/>
    </row>
    <row r="106" spans="1:62" s="9" customFormat="1" ht="54" customHeight="1" x14ac:dyDescent="0.25">
      <c r="A106" s="102" t="s">
        <v>216</v>
      </c>
      <c r="B106" s="64" t="s">
        <v>217</v>
      </c>
      <c r="C106" s="41" t="s">
        <v>267</v>
      </c>
      <c r="D106" s="43">
        <v>0.23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5">
        <v>0.192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29"/>
      <c r="BE106" s="29"/>
      <c r="BF106" s="29"/>
      <c r="BG106" s="29"/>
      <c r="BH106" s="29"/>
      <c r="BI106" s="29"/>
      <c r="BJ106" s="29"/>
    </row>
    <row r="107" spans="1:62" s="69" customFormat="1" ht="54" customHeight="1" x14ac:dyDescent="0.25">
      <c r="A107" s="104" t="s">
        <v>139</v>
      </c>
      <c r="B107" s="65" t="s">
        <v>97</v>
      </c>
      <c r="C107" s="34" t="s">
        <v>138</v>
      </c>
      <c r="D107" s="37">
        <f t="shared" ref="D107" si="63">D108+D109+D110</f>
        <v>4.04</v>
      </c>
      <c r="E107" s="37">
        <f t="shared" ref="E107" si="64">E108+E109+E110</f>
        <v>0</v>
      </c>
      <c r="F107" s="38">
        <v>0</v>
      </c>
      <c r="G107" s="38">
        <v>0</v>
      </c>
      <c r="H107" s="38">
        <v>0</v>
      </c>
      <c r="I107" s="38">
        <v>0</v>
      </c>
      <c r="J107" s="37">
        <f t="shared" ref="J107" si="65">J108+J109+J110</f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38">
        <v>0</v>
      </c>
      <c r="Z107" s="38">
        <v>0</v>
      </c>
      <c r="AA107" s="38">
        <v>0</v>
      </c>
      <c r="AB107" s="38">
        <v>0</v>
      </c>
      <c r="AC107" s="38">
        <v>0</v>
      </c>
      <c r="AD107" s="40">
        <f>AD108+AD109+AD110</f>
        <v>3.367</v>
      </c>
      <c r="AE107" s="37">
        <f t="shared" ref="AE107" si="66">AE108+AE109+AE110</f>
        <v>0</v>
      </c>
      <c r="AF107" s="38">
        <v>0</v>
      </c>
      <c r="AG107" s="38">
        <v>0</v>
      </c>
      <c r="AH107" s="38">
        <v>0</v>
      </c>
      <c r="AI107" s="38">
        <v>0</v>
      </c>
      <c r="AJ107" s="37">
        <f t="shared" ref="AJ107" si="67">AJ108+AJ109+AJ110</f>
        <v>0</v>
      </c>
      <c r="AK107" s="38">
        <v>0</v>
      </c>
      <c r="AL107" s="38">
        <v>0</v>
      </c>
      <c r="AM107" s="38">
        <v>0</v>
      </c>
      <c r="AN107" s="38">
        <v>0</v>
      </c>
      <c r="AO107" s="38">
        <v>0</v>
      </c>
      <c r="AP107" s="38">
        <v>0</v>
      </c>
      <c r="AQ107" s="38">
        <v>0</v>
      </c>
      <c r="AR107" s="38">
        <v>0</v>
      </c>
      <c r="AS107" s="38">
        <v>0</v>
      </c>
      <c r="AT107" s="38"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38">
        <v>0</v>
      </c>
      <c r="BB107" s="38">
        <v>0</v>
      </c>
      <c r="BC107" s="38">
        <v>0</v>
      </c>
      <c r="BD107" s="68"/>
      <c r="BE107" s="68"/>
      <c r="BF107" s="68"/>
      <c r="BG107" s="68"/>
      <c r="BH107" s="68"/>
      <c r="BI107" s="68"/>
      <c r="BJ107" s="68"/>
    </row>
    <row r="108" spans="1:62" s="9" customFormat="1" ht="54" customHeight="1" x14ac:dyDescent="0.25">
      <c r="A108" s="105" t="s">
        <v>141</v>
      </c>
      <c r="B108" s="64" t="s">
        <v>218</v>
      </c>
      <c r="C108" s="41" t="s">
        <v>268</v>
      </c>
      <c r="D108" s="46">
        <v>1.77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5">
        <v>1.4750000000000001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29"/>
      <c r="BE108" s="29"/>
      <c r="BF108" s="29"/>
      <c r="BG108" s="29"/>
      <c r="BH108" s="29"/>
      <c r="BI108" s="29"/>
      <c r="BJ108" s="29"/>
    </row>
    <row r="109" spans="1:62" s="9" customFormat="1" ht="54" customHeight="1" x14ac:dyDescent="0.25">
      <c r="A109" s="105" t="s">
        <v>142</v>
      </c>
      <c r="B109" s="64" t="s">
        <v>219</v>
      </c>
      <c r="C109" s="41" t="s">
        <v>269</v>
      </c>
      <c r="D109" s="43">
        <v>1.2230000000000001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5">
        <v>0.873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29"/>
      <c r="BE109" s="29"/>
      <c r="BF109" s="29"/>
      <c r="BG109" s="29"/>
      <c r="BH109" s="29"/>
      <c r="BI109" s="29"/>
      <c r="BJ109" s="29"/>
    </row>
    <row r="110" spans="1:62" s="9" customFormat="1" ht="54" customHeight="1" x14ac:dyDescent="0.25">
      <c r="A110" s="105" t="s">
        <v>220</v>
      </c>
      <c r="B110" s="64" t="s">
        <v>221</v>
      </c>
      <c r="C110" s="41" t="s">
        <v>270</v>
      </c>
      <c r="D110" s="43">
        <v>1.0469999999999999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5">
        <v>1.0189999999999999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29"/>
      <c r="BE110" s="29"/>
      <c r="BF110" s="29"/>
      <c r="BG110" s="29"/>
      <c r="BH110" s="29"/>
      <c r="BI110" s="29"/>
      <c r="BJ110" s="29"/>
    </row>
    <row r="111" spans="1:62" s="69" customFormat="1" ht="54" customHeight="1" x14ac:dyDescent="0.25">
      <c r="A111" s="104" t="s">
        <v>140</v>
      </c>
      <c r="B111" s="66" t="s">
        <v>222</v>
      </c>
      <c r="C111" s="34" t="s">
        <v>138</v>
      </c>
      <c r="D111" s="39">
        <f>D112+D113+D114</f>
        <v>0.6</v>
      </c>
      <c r="E111" s="39">
        <v>0</v>
      </c>
      <c r="F111" s="38">
        <v>0</v>
      </c>
      <c r="G111" s="38">
        <v>0</v>
      </c>
      <c r="H111" s="38">
        <v>0</v>
      </c>
      <c r="I111" s="38">
        <v>0</v>
      </c>
      <c r="J111" s="39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0</v>
      </c>
      <c r="Z111" s="38">
        <v>0</v>
      </c>
      <c r="AA111" s="38">
        <v>0</v>
      </c>
      <c r="AB111" s="38">
        <v>0</v>
      </c>
      <c r="AC111" s="38">
        <v>0</v>
      </c>
      <c r="AD111" s="40">
        <f>AD112+AD113+AD114</f>
        <v>0.5</v>
      </c>
      <c r="AE111" s="39">
        <v>0</v>
      </c>
      <c r="AF111" s="38">
        <v>0</v>
      </c>
      <c r="AG111" s="38">
        <v>0</v>
      </c>
      <c r="AH111" s="38">
        <v>0</v>
      </c>
      <c r="AI111" s="38">
        <v>0</v>
      </c>
      <c r="AJ111" s="39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38">
        <v>0</v>
      </c>
      <c r="AT111" s="38">
        <v>0</v>
      </c>
      <c r="AU111" s="38">
        <v>0</v>
      </c>
      <c r="AV111" s="38">
        <v>0</v>
      </c>
      <c r="AW111" s="38">
        <v>0</v>
      </c>
      <c r="AX111" s="38">
        <v>0</v>
      </c>
      <c r="AY111" s="38">
        <v>0</v>
      </c>
      <c r="AZ111" s="38">
        <v>0</v>
      </c>
      <c r="BA111" s="38">
        <v>0</v>
      </c>
      <c r="BB111" s="38">
        <v>0</v>
      </c>
      <c r="BC111" s="38">
        <v>0</v>
      </c>
      <c r="BD111" s="68"/>
      <c r="BE111" s="68"/>
      <c r="BF111" s="68"/>
      <c r="BG111" s="68"/>
      <c r="BH111" s="68"/>
      <c r="BI111" s="68"/>
      <c r="BJ111" s="68"/>
    </row>
    <row r="112" spans="1:62" s="9" customFormat="1" ht="54" customHeight="1" x14ac:dyDescent="0.25">
      <c r="A112" s="106" t="s">
        <v>145</v>
      </c>
      <c r="B112" s="64" t="s">
        <v>223</v>
      </c>
      <c r="C112" s="41" t="s">
        <v>271</v>
      </c>
      <c r="D112" s="43">
        <v>0.35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3">
        <v>0.29199999999999998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29"/>
      <c r="BE112" s="29"/>
      <c r="BF112" s="29"/>
      <c r="BG112" s="29"/>
      <c r="BH112" s="29"/>
      <c r="BI112" s="29"/>
      <c r="BJ112" s="29"/>
    </row>
    <row r="113" spans="1:97" s="9" customFormat="1" ht="54" customHeight="1" x14ac:dyDescent="0.25">
      <c r="A113" s="106" t="s">
        <v>146</v>
      </c>
      <c r="B113" s="64" t="s">
        <v>224</v>
      </c>
      <c r="C113" s="41" t="s">
        <v>272</v>
      </c>
      <c r="D113" s="43">
        <v>0.15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3">
        <v>0.125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29"/>
      <c r="BE113" s="29"/>
      <c r="BF113" s="29"/>
      <c r="BG113" s="29"/>
      <c r="BH113" s="29"/>
      <c r="BI113" s="29"/>
      <c r="BJ113" s="29"/>
    </row>
    <row r="114" spans="1:97" s="9" customFormat="1" ht="54" customHeight="1" x14ac:dyDescent="0.25">
      <c r="A114" s="106" t="s">
        <v>147</v>
      </c>
      <c r="B114" s="67" t="s">
        <v>225</v>
      </c>
      <c r="C114" s="41" t="s">
        <v>273</v>
      </c>
      <c r="D114" s="43">
        <v>0.1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3">
        <v>8.3000000000000004E-2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29"/>
      <c r="BE114" s="29"/>
      <c r="BF114" s="29"/>
      <c r="BG114" s="29"/>
      <c r="BH114" s="29"/>
      <c r="BI114" s="29"/>
      <c r="BJ114" s="29"/>
    </row>
    <row r="115" spans="1:97" s="9" customFormat="1" ht="54" customHeight="1" x14ac:dyDescent="0.25">
      <c r="A115" s="77"/>
      <c r="B115" s="78"/>
      <c r="C115" s="79"/>
      <c r="D115" s="80"/>
      <c r="E115" s="81"/>
      <c r="F115" s="80"/>
      <c r="G115" s="82"/>
      <c r="H115" s="80"/>
      <c r="I115" s="80"/>
      <c r="J115" s="80"/>
      <c r="K115" s="82"/>
      <c r="L115" s="82"/>
      <c r="M115" s="82"/>
      <c r="N115" s="82"/>
      <c r="O115" s="82"/>
      <c r="P115" s="82"/>
      <c r="Q115" s="82"/>
      <c r="R115" s="82"/>
      <c r="S115" s="82"/>
      <c r="T115" s="80"/>
      <c r="U115" s="82"/>
      <c r="V115" s="82"/>
      <c r="W115" s="80"/>
      <c r="X115" s="82"/>
      <c r="Y115" s="80"/>
      <c r="Z115" s="82"/>
      <c r="AA115" s="82"/>
      <c r="AB115" s="80"/>
      <c r="AC115" s="82"/>
      <c r="AD115" s="83"/>
      <c r="AE115" s="81"/>
      <c r="AF115" s="80"/>
      <c r="AG115" s="82"/>
      <c r="AH115" s="82"/>
      <c r="AI115" s="80"/>
      <c r="AJ115" s="80"/>
      <c r="AK115" s="80"/>
      <c r="AL115" s="80"/>
      <c r="AM115" s="80"/>
      <c r="AN115" s="80"/>
      <c r="AO115" s="82"/>
      <c r="AP115" s="82"/>
      <c r="AQ115" s="82"/>
      <c r="AR115" s="82"/>
      <c r="AS115" s="82"/>
      <c r="AT115" s="80"/>
      <c r="AU115" s="82"/>
      <c r="AV115" s="82"/>
      <c r="AW115" s="80"/>
      <c r="AX115" s="82"/>
      <c r="AY115" s="82"/>
      <c r="AZ115" s="82"/>
      <c r="BA115" s="82"/>
      <c r="BB115" s="82"/>
      <c r="BC115" s="82"/>
      <c r="BD115" s="29"/>
      <c r="BE115" s="29"/>
      <c r="BF115" s="29"/>
      <c r="BG115" s="29"/>
      <c r="BH115" s="29"/>
      <c r="BI115" s="29"/>
      <c r="BJ115" s="29"/>
    </row>
    <row r="116" spans="1:97" ht="15.75" customHeight="1" x14ac:dyDescent="0.25">
      <c r="A116" s="84"/>
      <c r="B116" s="128"/>
      <c r="C116" s="128"/>
      <c r="D116" s="128"/>
      <c r="E116" s="93"/>
      <c r="F116" s="93"/>
      <c r="G116" s="93"/>
      <c r="H116" s="115" t="s">
        <v>151</v>
      </c>
      <c r="I116" s="115"/>
      <c r="J116" s="115"/>
      <c r="K116" s="21"/>
      <c r="L116" s="21"/>
      <c r="M116" s="21"/>
      <c r="N116" s="21"/>
      <c r="O116" s="21"/>
      <c r="P116" s="21"/>
      <c r="Q116" s="115" t="s">
        <v>152</v>
      </c>
      <c r="R116" s="115"/>
      <c r="S116" s="115"/>
      <c r="T116" s="93"/>
      <c r="U116" s="93"/>
      <c r="V116" s="93"/>
      <c r="W116" s="93"/>
      <c r="X116" s="93"/>
      <c r="BD116" s="4"/>
      <c r="BE116" s="4"/>
      <c r="BF116" s="4"/>
      <c r="BG116" s="4"/>
      <c r="BH116" s="4"/>
      <c r="BI116" s="4"/>
      <c r="BJ116" s="4"/>
    </row>
    <row r="117" spans="1:97" x14ac:dyDescent="0.25">
      <c r="A117" s="84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BD117" s="4"/>
      <c r="BE117" s="4"/>
      <c r="BF117" s="4"/>
      <c r="BG117" s="4"/>
      <c r="BH117" s="4"/>
      <c r="BI117" s="4"/>
      <c r="BJ117" s="4"/>
    </row>
    <row r="118" spans="1:97" x14ac:dyDescent="0.25">
      <c r="A118" s="84"/>
      <c r="H118" s="115" t="s">
        <v>153</v>
      </c>
      <c r="I118" s="115"/>
      <c r="J118" s="115"/>
      <c r="K118" s="21"/>
      <c r="L118" s="21"/>
      <c r="M118" s="21"/>
      <c r="N118" s="21"/>
      <c r="O118" s="21"/>
      <c r="P118" s="21"/>
      <c r="Q118" s="47" t="s">
        <v>154</v>
      </c>
      <c r="R118" s="47"/>
      <c r="S118" s="89"/>
      <c r="BD118" s="4"/>
      <c r="BE118" s="4"/>
      <c r="BF118" s="4"/>
      <c r="BG118" s="4"/>
      <c r="BH118" s="4"/>
      <c r="BI118" s="4"/>
      <c r="BJ118" s="4"/>
    </row>
    <row r="119" spans="1:97" ht="18" customHeight="1" x14ac:dyDescent="0.25"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</row>
    <row r="120" spans="1:97" x14ac:dyDescent="0.25">
      <c r="H120" s="115" t="s">
        <v>155</v>
      </c>
      <c r="I120" s="115"/>
      <c r="J120" s="115"/>
      <c r="Q120" s="127" t="s">
        <v>156</v>
      </c>
      <c r="R120" s="127"/>
      <c r="S120" s="127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</row>
    <row r="121" spans="1:97" x14ac:dyDescent="0.25"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</row>
    <row r="122" spans="1:97" ht="18.75" x14ac:dyDescent="0.3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</row>
    <row r="123" spans="1:97" x14ac:dyDescent="0.25"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</row>
    <row r="124" spans="1:97" ht="18.75" customHeight="1" x14ac:dyDescent="0.3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</row>
    <row r="125" spans="1:97" ht="18.75" customHeight="1" x14ac:dyDescent="0.3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</row>
    <row r="126" spans="1:97" ht="18.75" x14ac:dyDescent="0.3"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</row>
    <row r="127" spans="1:97" x14ac:dyDescent="0.25"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30"/>
      <c r="BE127" s="30"/>
      <c r="BF127" s="30"/>
      <c r="BG127" s="30"/>
      <c r="BH127" s="30"/>
      <c r="BI127" s="30"/>
      <c r="BJ127" s="30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</row>
    <row r="128" spans="1:97" x14ac:dyDescent="0.25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31"/>
      <c r="BE128" s="31"/>
      <c r="BF128" s="31"/>
      <c r="BG128" s="31"/>
      <c r="BH128" s="31"/>
      <c r="BI128" s="31"/>
      <c r="BJ128" s="31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</row>
    <row r="129" spans="2:97" x14ac:dyDescent="0.25"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</row>
    <row r="130" spans="2:97" ht="18.75" x14ac:dyDescent="0.25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32"/>
      <c r="BE130" s="32"/>
      <c r="BF130" s="32"/>
      <c r="BG130" s="32"/>
      <c r="BH130" s="32"/>
      <c r="BI130" s="32"/>
      <c r="BJ130" s="32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</row>
    <row r="131" spans="2:97" x14ac:dyDescent="0.25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31"/>
      <c r="BE131" s="31"/>
      <c r="BF131" s="31"/>
      <c r="BG131" s="31"/>
      <c r="BH131" s="31"/>
      <c r="BI131" s="31"/>
      <c r="BJ131" s="31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</row>
    <row r="132" spans="2:97" x14ac:dyDescent="0.25">
      <c r="BD132" s="2"/>
      <c r="BE132" s="2"/>
      <c r="BF132" s="2"/>
      <c r="BG132" s="2"/>
      <c r="BH132" s="2"/>
      <c r="BI132" s="2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</row>
    <row r="133" spans="2:97" ht="18.75" x14ac:dyDescent="0.3"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7">
    <mergeCell ref="H120:J120"/>
    <mergeCell ref="Q120:S120"/>
    <mergeCell ref="H118:J118"/>
    <mergeCell ref="B116:D116"/>
    <mergeCell ref="B15:B18"/>
    <mergeCell ref="H116:J116"/>
    <mergeCell ref="Q116:S116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AL7"/>
    <mergeCell ref="AU8:BC8"/>
    <mergeCell ref="A13:BC13"/>
    <mergeCell ref="A8:AG8"/>
    <mergeCell ref="AY6:BC6"/>
    <mergeCell ref="AU7:BC7"/>
    <mergeCell ref="A5:BC5"/>
    <mergeCell ref="AJ17:AN17"/>
    <mergeCell ref="AE16:BC16"/>
    <mergeCell ref="AE17:AI17"/>
    <mergeCell ref="AX9:BC9"/>
    <mergeCell ref="A14:BC14"/>
    <mergeCell ref="D15:AC15"/>
    <mergeCell ref="Y17:AC17"/>
    <mergeCell ref="AD15:BC15"/>
    <mergeCell ref="A15:A18"/>
    <mergeCell ref="C15:C18"/>
    <mergeCell ref="E16:AC16"/>
    <mergeCell ref="E17:I17"/>
  </mergeCells>
  <pageMargins left="0.25" right="0.25" top="0.75" bottom="0.75" header="0.3" footer="0.3"/>
  <pageSetup paperSize="8" scale="27" fitToHeight="0" orientation="landscape" r:id="rId2"/>
  <rowBreaks count="1" manualBreakCount="1">
    <brk id="35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17кв4т</vt:lpstr>
      <vt:lpstr>'17кв4т'!Область_печати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Юрий Евдокимов</cp:lastModifiedBy>
  <cp:lastPrinted>2019-04-04T13:43:43Z</cp:lastPrinted>
  <dcterms:created xsi:type="dcterms:W3CDTF">2009-07-27T10:10:26Z</dcterms:created>
  <dcterms:modified xsi:type="dcterms:W3CDTF">2019-05-14T10:50:37Z</dcterms:modified>
</cp:coreProperties>
</file>