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1320" windowWidth="23256" windowHeight="10056" tabRatio="110"/>
  </bookViews>
  <sheets>
    <sheet name="20квФп" sheetId="20" r:id="rId1"/>
  </sheets>
  <definedNames>
    <definedName name="Z_500C2F4F_1743_499A_A051_20565DBF52B2_.wvu.PrintArea" localSheetId="0" hidden="1">'20квФп'!$A$1:$H$463</definedName>
    <definedName name="_xlnm.Print_Area" localSheetId="0">'20квФп'!$A$1:$H$455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102" i="20" l="1"/>
  <c r="D108" i="20"/>
  <c r="E108" i="20" l="1"/>
  <c r="E61" i="20"/>
  <c r="H158" i="20" l="1"/>
  <c r="H81" i="20"/>
  <c r="E374" i="20" l="1"/>
  <c r="D374" i="20"/>
  <c r="D350" i="20"/>
  <c r="E158" i="20"/>
  <c r="D158" i="20"/>
  <c r="E343" i="20" l="1"/>
  <c r="D343" i="20"/>
  <c r="E173" i="20" l="1"/>
  <c r="E199" i="20"/>
  <c r="D199" i="20"/>
  <c r="E198" i="20"/>
  <c r="D198" i="20"/>
  <c r="E197" i="20"/>
  <c r="E196" i="20" s="1"/>
  <c r="D197" i="20"/>
  <c r="D196" i="20" s="1"/>
  <c r="F195" i="20"/>
  <c r="G195" i="20" s="1"/>
  <c r="F194" i="20"/>
  <c r="G194" i="20" s="1"/>
  <c r="E186" i="20"/>
  <c r="D186" i="20"/>
  <c r="E184" i="20"/>
  <c r="D184" i="20"/>
  <c r="E175" i="20"/>
  <c r="D175" i="20"/>
  <c r="D173" i="20"/>
  <c r="D167" i="20" l="1"/>
  <c r="E167" i="20"/>
  <c r="F399" i="20"/>
  <c r="G399" i="20" s="1"/>
  <c r="F382" i="20"/>
  <c r="G382" i="20" s="1"/>
  <c r="F374" i="20"/>
  <c r="G374" i="20" s="1"/>
  <c r="E350" i="20" l="1"/>
  <c r="F350" i="20" l="1"/>
  <c r="G350" i="20" s="1"/>
  <c r="E56" i="20"/>
  <c r="E187" i="20" s="1"/>
  <c r="D56" i="20"/>
  <c r="D187" i="20" s="1"/>
  <c r="E190" i="20" l="1"/>
  <c r="E185" i="20"/>
  <c r="E53" i="20"/>
  <c r="E38" i="20" s="1"/>
  <c r="D53" i="20"/>
  <c r="D38" i="20" s="1"/>
  <c r="D190" i="20"/>
  <c r="D185" i="20"/>
  <c r="F53" i="20" l="1"/>
  <c r="G53" i="20" s="1"/>
  <c r="F158" i="20"/>
  <c r="G158" i="20" s="1"/>
  <c r="E139" i="20"/>
  <c r="D139" i="20"/>
  <c r="F145" i="20"/>
  <c r="G145" i="20" s="1"/>
  <c r="G139" i="20" s="1"/>
  <c r="E125" i="20"/>
  <c r="D125" i="20"/>
  <c r="F130" i="20"/>
  <c r="F125" i="20" s="1"/>
  <c r="F108" i="20"/>
  <c r="G108" i="20" s="1"/>
  <c r="E103" i="20"/>
  <c r="D103" i="20"/>
  <c r="E97" i="20"/>
  <c r="D97" i="20"/>
  <c r="D96" i="20" l="1"/>
  <c r="F139" i="20"/>
  <c r="G130" i="20"/>
  <c r="F197" i="20"/>
  <c r="F196" i="20" s="1"/>
  <c r="E96" i="20"/>
  <c r="F97" i="20"/>
  <c r="G97" i="20" s="1"/>
  <c r="F103" i="20"/>
  <c r="G103" i="20" s="1"/>
  <c r="F343" i="20"/>
  <c r="G343" i="20" s="1"/>
  <c r="F344" i="20"/>
  <c r="G344" i="20" s="1"/>
  <c r="F340" i="20"/>
  <c r="G340" i="20" s="1"/>
  <c r="E87" i="20"/>
  <c r="E115" i="20" s="1"/>
  <c r="E89" i="20"/>
  <c r="E95" i="20"/>
  <c r="D89" i="20"/>
  <c r="D95" i="20"/>
  <c r="D87" i="20"/>
  <c r="D115" i="20" s="1"/>
  <c r="F61" i="20"/>
  <c r="G61" i="20" s="1"/>
  <c r="F37" i="20"/>
  <c r="G37" i="20" s="1"/>
  <c r="F31" i="20"/>
  <c r="E23" i="20"/>
  <c r="D23" i="20"/>
  <c r="F54" i="20"/>
  <c r="F186" i="20" s="1"/>
  <c r="F52" i="20"/>
  <c r="F46" i="20"/>
  <c r="G46" i="20" s="1"/>
  <c r="F96" i="20" l="1"/>
  <c r="G96" i="20" s="1"/>
  <c r="G54" i="20"/>
  <c r="G186" i="20" s="1"/>
  <c r="G197" i="20"/>
  <c r="G196" i="20" s="1"/>
  <c r="G125" i="20"/>
  <c r="G52" i="20"/>
  <c r="G184" i="20" s="1"/>
  <c r="F184" i="20"/>
  <c r="G31" i="20"/>
  <c r="G175" i="20" s="1"/>
  <c r="F175" i="20"/>
  <c r="F115" i="20"/>
  <c r="G115" i="20" s="1"/>
  <c r="F87" i="20"/>
  <c r="G87" i="20" s="1"/>
  <c r="F95" i="20"/>
  <c r="F89" i="20"/>
  <c r="F67" i="20" l="1"/>
  <c r="G67" i="20" l="1"/>
  <c r="G199" i="20" s="1"/>
  <c r="F199" i="20"/>
  <c r="D81" i="20"/>
  <c r="D109" i="20" s="1"/>
  <c r="D160" i="20" s="1"/>
  <c r="F38" i="20"/>
  <c r="G38" i="20" s="1"/>
  <c r="F71" i="20"/>
  <c r="G71" i="20" s="1"/>
  <c r="F69" i="20"/>
  <c r="G69" i="20" s="1"/>
  <c r="F68" i="20"/>
  <c r="G68" i="20" s="1"/>
  <c r="F60" i="20"/>
  <c r="F57" i="20"/>
  <c r="F44" i="20"/>
  <c r="G44" i="20" s="1"/>
  <c r="F29" i="20"/>
  <c r="G60" i="20" l="1"/>
  <c r="G198" i="20" s="1"/>
  <c r="F198" i="20"/>
  <c r="G57" i="20"/>
  <c r="G56" i="20" s="1"/>
  <c r="G187" i="20" s="1"/>
  <c r="F56" i="20"/>
  <c r="F187" i="20" s="1"/>
  <c r="G29" i="20"/>
  <c r="G173" i="20" s="1"/>
  <c r="G167" i="20" s="1"/>
  <c r="F173" i="20"/>
  <c r="F167" i="20" s="1"/>
  <c r="F23" i="20"/>
  <c r="G23" i="20" s="1"/>
  <c r="D159" i="20"/>
  <c r="E81" i="20"/>
  <c r="E109" i="20" s="1"/>
  <c r="F190" i="20" l="1"/>
  <c r="F185" i="20"/>
  <c r="G190" i="20"/>
  <c r="G185" i="20"/>
  <c r="F109" i="20"/>
  <c r="G109" i="20" s="1"/>
  <c r="E160" i="20"/>
  <c r="F81" i="20"/>
  <c r="G81" i="20" s="1"/>
  <c r="E159" i="20" l="1"/>
  <c r="F160" i="20"/>
  <c r="G160" i="20" l="1"/>
  <c r="G159" i="20" s="1"/>
  <c r="F159" i="20"/>
</calcChain>
</file>

<file path=xl/sharedStrings.xml><?xml version="1.0" encoding="utf-8"?>
<sst xmlns="http://schemas.openxmlformats.org/spreadsheetml/2006/main" count="1351" uniqueCount="711">
  <si>
    <t>к приказу Минэнерго России</t>
  </si>
  <si>
    <t>МВт</t>
  </si>
  <si>
    <t>Причины отклонений</t>
  </si>
  <si>
    <t>%</t>
  </si>
  <si>
    <t>Факт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</si>
  <si>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</si>
  <si>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</si>
  <si>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</si>
  <si>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</si>
  <si>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</si>
  <si>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</si>
  <si>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</si>
  <si>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</si>
  <si>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</si>
  <si>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</si>
  <si>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</si>
  <si>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</si>
  <si>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</si>
  <si>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</si>
  <si>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</si>
  <si>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</si>
  <si>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</si>
  <si>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</si>
  <si>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</si>
  <si>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</si>
  <si>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</si>
  <si>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</si>
  <si>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</si>
  <si>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</si>
  <si>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</si>
  <si>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</si>
  <si>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                          полное наименование субъекта электроэнергетики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</si>
  <si>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</si>
  <si>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</si>
  <si>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</si>
  <si>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</si>
  <si>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</si>
  <si>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</si>
  <si>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</si>
  <si>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</si>
  <si>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</si>
  <si>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</si>
  <si>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</si>
  <si>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</si>
  <si>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</si>
  <si>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</si>
  <si>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</si>
  <si>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</si>
  <si>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</si>
  <si>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</si>
  <si>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</si>
  <si>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</si>
  <si>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</si>
  <si>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</si>
  <si>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</si>
  <si>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</si>
  <si>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</si>
  <si>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</si>
  <si>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</si>
  <si>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</si>
  <si>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</si>
  <si>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</si>
  <si>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</si>
  <si>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</si>
  <si>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</si>
  <si>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</si>
  <si>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</si>
  <si>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</si>
  <si>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</si>
  <si>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</si>
  <si>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</si>
  <si>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</si>
  <si>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</si>
  <si>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</si>
  <si>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</si>
  <si>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</si>
  <si>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</si>
  <si>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</si>
  <si>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</si>
  <si>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</si>
  <si>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</si>
  <si>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</si>
  <si>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</si>
  <si>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</si>
  <si>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</si>
  <si>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</si>
  <si>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</si>
  <si>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</si>
  <si>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</si>
  <si>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</si>
  <si>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</si>
  <si>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</si>
  <si>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</si>
  <si>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</si>
  <si>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</si>
  <si>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</si>
  <si>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</si>
  <si>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</si>
  <si>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</si>
  <si>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</si>
  <si>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</si>
  <si>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</si>
  <si>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</si>
  <si>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</si>
  <si>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Субъект Российской Федерации: _______________________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</si>
  <si>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</si>
  <si>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</si>
  <si>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</si>
  <si>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</si>
  <si>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</si>
  <si>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</si>
  <si>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</si>
  <si>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</si>
  <si>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</si>
  <si>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</si>
  <si>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</si>
  <si>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</si>
  <si>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</si>
  <si>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</si>
  <si>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</si>
  <si>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</si>
  <si>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</si>
  <si>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</si>
  <si>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</si>
  <si>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</si>
  <si>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</si>
  <si>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</si>
  <si>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</si>
  <si>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</si>
  <si>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</si>
  <si>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</si>
  <si>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</si>
  <si>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</si>
  <si>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</si>
  <si>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</si>
  <si>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</si>
  <si>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</si>
  <si>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</si>
  <si>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</si>
  <si>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</si>
  <si>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</si>
  <si>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</si>
  <si>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</si>
  <si>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</si>
  <si>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</si>
  <si>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</si>
  <si>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</si>
  <si>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</si>
  <si>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</si>
  <si>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</si>
  <si>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</si>
  <si>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</si>
  <si>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</si>
  <si>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</si>
  <si>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</si>
  <si>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</si>
  <si>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</si>
  <si>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</si>
  <si>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</si>
  <si>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</si>
  <si>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</si>
  <si>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</si>
  <si>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</si>
  <si>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</si>
  <si>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</si>
  <si>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</si>
  <si>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</si>
  <si>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</si>
  <si>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</si>
  <si>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</si>
  <si>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</si>
  <si>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</si>
  <si>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</si>
  <si>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</si>
  <si>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</si>
  <si>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</si>
  <si>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</si>
  <si>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</si>
  <si>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</si>
  <si>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</si>
  <si>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</si>
  <si>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</si>
  <si>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</si>
  <si>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</si>
  <si>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</si>
  <si>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</si>
  <si>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</si>
  <si>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</si>
  <si>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</si>
  <si>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</si>
  <si>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</si>
  <si>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</si>
  <si>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</si>
  <si>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</si>
  <si>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</si>
  <si>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</si>
  <si>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</si>
  <si>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</si>
  <si>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</si>
  <si>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</si>
  <si>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</si>
  <si>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</si>
  <si>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</si>
  <si>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</si>
  <si>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</si>
  <si>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</si>
  <si>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</si>
  <si>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</si>
  <si>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</si>
  <si>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</si>
  <si>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</si>
  <si>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</si>
  <si>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</si>
  <si>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</si>
  <si>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</si>
  <si>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</si>
  <si>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</si>
  <si>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</si>
  <si>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</si>
  <si>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</si>
  <si>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</si>
  <si>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</si>
  <si>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</si>
  <si>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</si>
  <si>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</si>
  <si>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</si>
  <si>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</si>
  <si>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</si>
  <si>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</si>
  <si>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</si>
  <si>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</si>
  <si>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</si>
  <si>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</si>
  <si>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</si>
  <si>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</si>
  <si>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</si>
  <si>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</si>
  <si>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</si>
  <si>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</si>
  <si>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</si>
  <si>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</si>
  <si>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</si>
  <si>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</si>
  <si>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</si>
  <si>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</si>
  <si>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</si>
  <si>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</si>
  <si>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</si>
  <si>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</si>
  <si>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</si>
  <si>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</si>
  <si>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</si>
  <si>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</si>
  <si>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</si>
  <si>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</si>
  <si>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</si>
  <si>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</si>
  <si>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</si>
  <si>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</si>
  <si>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</si>
  <si>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</si>
  <si>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</si>
  <si>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</si>
  <si>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</si>
  <si>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</si>
  <si>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</si>
  <si>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</si>
  <si>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</si>
  <si>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</si>
  <si>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</si>
  <si>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</si>
  <si>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</si>
  <si>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</si>
  <si>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</si>
  <si>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</si>
  <si>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</si>
  <si>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</si>
  <si>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</si>
  <si>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</si>
  <si>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</si>
  <si>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</si>
  <si>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</si>
  <si>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</si>
  <si>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</si>
  <si>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</si>
  <si>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</si>
  <si>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</si>
  <si>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</si>
  <si>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</si>
  <si>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</si>
  <si>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</si>
  <si>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</si>
  <si>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</si>
  <si>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</si>
  <si>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</si>
  <si>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</si>
  <si>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</si>
  <si>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</si>
  <si>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</si>
  <si>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</si>
  <si>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</si>
  <si>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</si>
  <si>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</si>
  <si>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</si>
  <si>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</si>
  <si>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</si>
  <si>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</si>
  <si>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</si>
  <si>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</si>
  <si>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</si>
  <si>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</si>
  <si>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</si>
  <si>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</si>
  <si>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</si>
  <si>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</si>
  <si>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</si>
  <si>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</si>
  <si>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</si>
  <si>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</si>
  <si>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</si>
  <si>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</si>
  <si>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</si>
  <si>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</si>
  <si>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</si>
  <si>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</si>
  <si>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</si>
  <si>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</si>
  <si>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</si>
  <si>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</si>
  <si>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</si>
  <si>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</si>
  <si>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</si>
  <si>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</si>
  <si>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</si>
  <si>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</si>
  <si>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</si>
  <si>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</si>
  <si>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</si>
  <si>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</si>
  <si>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</si>
  <si>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</si>
  <si>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</si>
  <si>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</si>
  <si>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</si>
  <si>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</si>
  <si>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</si>
  <si>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</si>
  <si>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</si>
  <si>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</si>
  <si>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</si>
  <si>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</si>
  <si>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</si>
  <si>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</si>
  <si>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</si>
  <si>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</si>
  <si>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</si>
  <si>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</si>
  <si>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</si>
  <si>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</si>
  <si>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</si>
  <si>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</si>
  <si>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</si>
  <si>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</si>
  <si>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</si>
  <si>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</si>
  <si>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</si>
  <si>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</si>
  <si>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</si>
  <si>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</si>
  <si>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</si>
  <si>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</si>
  <si>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</si>
  <si>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</si>
  <si>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</si>
  <si>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</si>
  <si>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</si>
  <si>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</si>
  <si>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</si>
  <si>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</si>
  <si>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</si>
  <si>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</si>
  <si>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</si>
  <si>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</si>
  <si>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</si>
  <si>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</si>
  <si>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</si>
  <si>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</si>
  <si>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</si>
  <si>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</si>
  <si>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</si>
  <si>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</si>
  <si>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</si>
  <si>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</si>
  <si>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</si>
  <si>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</si>
  <si>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</si>
  <si>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</si>
  <si>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</si>
  <si>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</si>
  <si>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</si>
  <si>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</si>
  <si>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</si>
  <si>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</si>
  <si>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</si>
  <si>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</si>
  <si>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</si>
  <si>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</si>
  <si>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</si>
  <si>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</si>
  <si>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</si>
  <si>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</si>
  <si>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</si>
  <si>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</si>
  <si>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</si>
  <si>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</si>
  <si>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</si>
  <si>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</si>
  <si>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</si>
  <si>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</si>
  <si>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</si>
  <si>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</si>
  <si>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</si>
  <si>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</si>
  <si>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</si>
  <si>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</si>
  <si>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</si>
  <si>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</si>
  <si>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</si>
  <si>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</si>
  <si>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</si>
  <si>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</si>
  <si>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</si>
  <si>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</si>
  <si>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</si>
  <si>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</si>
  <si>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</si>
  <si>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</si>
  <si>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</si>
  <si>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</si>
  <si>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</si>
  <si>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</si>
  <si>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</si>
  <si>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</si>
  <si>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</si>
  <si>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</si>
  <si>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</si>
  <si>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</si>
  <si>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</si>
  <si>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</si>
  <si>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</si>
  <si>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</si>
  <si>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</si>
  <si>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</si>
  <si>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</si>
  <si>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</si>
  <si>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</si>
  <si>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</si>
  <si>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</si>
  <si>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</si>
  <si>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</si>
  <si>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</si>
  <si>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</si>
  <si>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</si>
  <si>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</si>
  <si>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</si>
  <si>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</si>
  <si>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</si>
  <si>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</si>
  <si>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</si>
  <si>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</si>
  <si>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</si>
  <si>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</si>
  <si>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</si>
  <si>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</si>
  <si>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</si>
  <si>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</si>
  <si>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</si>
  <si>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</si>
  <si>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</si>
  <si>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</si>
  <si>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</si>
  <si>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</si>
  <si>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</si>
  <si>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</si>
  <si>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</si>
  <si>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</si>
  <si>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</si>
  <si>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</si>
  <si>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</si>
  <si>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</si>
  <si>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</si>
  <si>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</si>
  <si>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</si>
  <si>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</si>
  <si>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</si>
  <si>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</si>
  <si>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</si>
  <si>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</si>
  <si>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</si>
  <si>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</si>
  <si>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</si>
  <si>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</si>
  <si>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</si>
  <si>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</si>
  <si>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</si>
  <si>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</si>
  <si>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</si>
  <si>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</si>
  <si>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</si>
  <si>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</si>
  <si>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</si>
  <si>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</si>
  <si>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</si>
  <si>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</si>
  <si>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</si>
  <si>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</si>
  <si>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</si>
  <si>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</si>
  <si>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</si>
  <si>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</si>
  <si>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</si>
  <si>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</si>
  <si>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</si>
  <si>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</si>
  <si>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</si>
  <si>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</si>
  <si>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</si>
  <si>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</si>
  <si>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</si>
  <si>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</si>
  <si>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</si>
  <si>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</si>
  <si>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</si>
  <si>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</si>
  <si>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</si>
  <si>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</si>
  <si>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</si>
  <si>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</si>
  <si>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</si>
  <si>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</si>
  <si>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</si>
  <si>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</si>
  <si>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</si>
  <si>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</si>
  <si>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</si>
  <si>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</si>
  <si>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</si>
  <si>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</si>
  <si>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</si>
  <si>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</si>
  <si>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</si>
  <si>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</si>
  <si>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</si>
  <si>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</si>
  <si>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</si>
  <si>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</si>
  <si>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</si>
  <si>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</si>
  <si>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</si>
  <si>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</si>
  <si>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</si>
  <si>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</si>
  <si>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</si>
  <si>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</si>
  <si>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</si>
  <si>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</si>
  <si>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</si>
  <si>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</si>
  <si>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</si>
  <si>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</si>
  <si>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</si>
  <si>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</si>
  <si>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</si>
  <si>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</si>
  <si>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</si>
  <si>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</si>
  <si>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</si>
  <si>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</si>
  <si>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</si>
  <si>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</si>
  <si>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</si>
  <si>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</si>
  <si>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</si>
  <si>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</si>
  <si>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</si>
  <si>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</si>
  <si>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</si>
  <si>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</si>
  <si>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</si>
  <si>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</si>
  <si>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</si>
  <si>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</si>
  <si>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</si>
  <si>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</si>
  <si>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</si>
  <si>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</si>
  <si>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</si>
  <si>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</si>
  <si>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</si>
  <si>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</si>
  <si>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</si>
  <si>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</si>
  <si>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</si>
  <si>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</si>
  <si>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</si>
  <si>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</si>
  <si>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</si>
  <si>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</si>
  <si>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</si>
  <si>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</si>
  <si>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</si>
  <si>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</si>
  <si>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</si>
  <si>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</si>
  <si>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</si>
  <si>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</si>
  <si>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</si>
  <si>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</si>
  <si>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</si>
  <si>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</si>
  <si>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</si>
  <si>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</si>
  <si>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</si>
  <si>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</si>
  <si>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</si>
  <si>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</si>
  <si>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</si>
  <si>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</si>
  <si>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</si>
  <si>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</si>
  <si>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</si>
  <si>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</si>
  <si>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</si>
  <si>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</si>
  <si>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</si>
  <si>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</si>
  <si>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</si>
  <si>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</si>
  <si>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</si>
  <si>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</si>
  <si>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</si>
  <si>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</si>
  <si>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</si>
  <si>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</si>
  <si>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</si>
  <si>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</si>
  <si>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</si>
  <si>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</si>
  <si>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</si>
  <si>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</si>
  <si>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</si>
  <si>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</si>
  <si>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</si>
  <si>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</si>
  <si>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</si>
  <si>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</si>
  <si>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</si>
  <si>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</si>
  <si>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</si>
  <si>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</si>
  <si>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</si>
  <si>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</si>
  <si>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</si>
  <si>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</si>
  <si>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</si>
  <si>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</si>
  <si>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</si>
  <si>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</si>
  <si>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</si>
  <si>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</si>
  <si>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</si>
  <si>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</si>
  <si>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</si>
  <si>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</si>
  <si>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</si>
  <si>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</si>
  <si>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</si>
  <si>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</si>
  <si>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</si>
  <si>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</si>
  <si>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</si>
  <si>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</si>
  <si>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</si>
  <si>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</si>
  <si>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</si>
  <si>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</si>
  <si>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</si>
  <si>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</si>
  <si>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</si>
  <si>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 xml:space="preserve"> </t>
  </si>
  <si>
    <t>Отклонение от плановых значений по итогам отчетного периода</t>
  </si>
  <si>
    <t>Приложение № 20</t>
  </si>
  <si>
    <t>от « 25 » апреля 2018 г. № 320</t>
  </si>
  <si>
    <t>млн. рублей</t>
  </si>
  <si>
    <t>чел.</t>
  </si>
  <si>
    <t>Форма 20. Отчет об исполнении финансового плана субъекта электроэнергетики (квартальный)</t>
  </si>
  <si>
    <t>получена сверхплановая прибыль</t>
  </si>
  <si>
    <t>Инвестиционная программа Муниципального унитарного предприятия города Будённовска "Электросетевая компания"</t>
  </si>
  <si>
    <t>Утверждаю:</t>
  </si>
  <si>
    <t>Директор  МУП г. Буденновска "ЭСК"</t>
  </si>
  <si>
    <t>Экономист</t>
  </si>
  <si>
    <t>Д.С. Приходько</t>
  </si>
  <si>
    <t xml:space="preserve">  ___  ________ Коротич Ю.С.</t>
  </si>
  <si>
    <t>Отклонение в связи с  не получением плановой прибыли</t>
  </si>
  <si>
    <t>__________________ 2019 г.</t>
  </si>
  <si>
    <t xml:space="preserve">                    Год раскрытия (предоставления) информации: __2019__ год</t>
  </si>
  <si>
    <t>Средства быдут освоены в течении года</t>
  </si>
  <si>
    <t xml:space="preserve">Утвержденные плановые значения показателей приведены в соответствии с Утвержденные плановые значения показателей приведены в соответствии с  Приказом  Министерства энергетики, промышленности и связи СК  №221-о/д от 7 ноября 2014г. </t>
  </si>
  <si>
    <t>Отчетный 2019г. 3 кв.</t>
  </si>
  <si>
    <t>Отчетный год 2019 4 кв.</t>
  </si>
  <si>
    <t xml:space="preserve"> По решению суда были приняты на расход оспариваемые суммы за передачу электроэнергии  ПАО "МРСК Северного Кавказа"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</si>
</sst>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 CYR"/>
    </font>
    <font>
      <i/>
      <sz val="12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29" fillId="0" borderId="0"/>
    <xf numFmtId="0" fontId="29" fillId="0" borderId="0"/>
    <xf numFmtId="43" fontId="8" fillId="0" borderId="0" applyFont="0" applyFill="0" applyBorder="0" applyAlignment="0" applyProtection="0"/>
    <xf numFmtId="165" fontId="2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2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  <xf numFmtId="164" fontId="38" fillId="0" borderId="0" applyFont="0" applyFill="0" applyBorder="0" applyAlignment="0" applyProtection="0"/>
  </cellStyleXfs>
  <cellXfs count="235">
    <xf numFmtId="0" fontId="0" fillId="0" borderId="0" xfId="0"/>
    <xf numFmtId="0" fontId="30" fillId="0" borderId="0" xfId="37" applyFont="1" applyAlignment="1">
      <alignment horizontal="right"/>
    </xf>
    <xf numFmtId="49" fontId="36" fillId="24" borderId="0" xfId="56" applyNumberFormat="1" applyFont="1" applyFill="1" applyAlignment="1">
      <alignment horizontal="center" vertical="center"/>
    </xf>
    <xf numFmtId="0" fontId="9" fillId="24" borderId="0" xfId="56" applyFont="1" applyFill="1" applyAlignment="1">
      <alignment wrapText="1"/>
    </xf>
    <xf numFmtId="0" fontId="36" fillId="24" borderId="0" xfId="56" applyFont="1" applyFill="1" applyAlignment="1">
      <alignment horizontal="center" vertical="center" wrapText="1"/>
    </xf>
    <xf numFmtId="0" fontId="9" fillId="24" borderId="0" xfId="56" applyFont="1" applyFill="1" applyAlignment="1">
      <alignment horizontal="center" vertical="center" wrapText="1"/>
    </xf>
    <xf numFmtId="0" fontId="9" fillId="24" borderId="0" xfId="56" applyFont="1" applyFill="1"/>
    <xf numFmtId="0" fontId="31" fillId="24" borderId="0" xfId="0" applyFont="1" applyFill="1" applyAlignment="1">
      <alignment horizontal="right" vertical="center"/>
    </xf>
    <xf numFmtId="0" fontId="33" fillId="24" borderId="0" xfId="0" applyFont="1" applyFill="1" applyAlignment="1">
      <alignment horizontal="center" vertical="top"/>
    </xf>
    <xf numFmtId="0" fontId="31" fillId="24" borderId="0" xfId="0" applyFont="1" applyFill="1" applyAlignment="1">
      <alignment horizontal="justify" vertical="center"/>
    </xf>
    <xf numFmtId="0" fontId="9" fillId="24" borderId="0" xfId="56" applyFont="1" applyFill="1" applyAlignment="1">
      <alignment vertical="center"/>
    </xf>
    <xf numFmtId="0" fontId="37" fillId="24" borderId="0" xfId="57" applyFont="1" applyFill="1" applyAlignment="1">
      <alignment vertical="center" wrapText="1"/>
    </xf>
    <xf numFmtId="0" fontId="31" fillId="24" borderId="0" xfId="0" applyFont="1" applyFill="1" applyAlignment="1">
      <alignment horizontal="justify"/>
    </xf>
    <xf numFmtId="0" fontId="29" fillId="24" borderId="0" xfId="621" applyFont="1" applyFill="1" applyAlignment="1">
      <alignment vertical="center"/>
    </xf>
    <xf numFmtId="49" fontId="36" fillId="0" borderId="0" xfId="56" applyNumberFormat="1" applyFont="1" applyFill="1" applyAlignment="1">
      <alignment horizontal="center" vertical="center"/>
    </xf>
    <xf numFmtId="0" fontId="9" fillId="0" borderId="0" xfId="56" applyFont="1" applyFill="1" applyAlignment="1">
      <alignment wrapText="1"/>
    </xf>
    <xf numFmtId="0" fontId="36" fillId="0" borderId="0" xfId="56" applyFont="1" applyFill="1" applyAlignment="1">
      <alignment horizontal="center" vertical="center" wrapText="1"/>
    </xf>
    <xf numFmtId="0" fontId="9" fillId="0" borderId="0" xfId="56" applyFont="1" applyFill="1" applyAlignment="1">
      <alignment horizontal="center" vertical="center" wrapText="1"/>
    </xf>
    <xf numFmtId="0" fontId="9" fillId="0" borderId="0" xfId="56" applyFont="1" applyFill="1"/>
    <xf numFmtId="0" fontId="39" fillId="24" borderId="0" xfId="56" applyFont="1" applyFill="1"/>
    <xf numFmtId="49" fontId="36" fillId="0" borderId="13" xfId="56" applyNumberFormat="1" applyFont="1" applyFill="1" applyBorder="1" applyAlignment="1">
      <alignment horizontal="left" vertical="center"/>
    </xf>
    <xf numFmtId="2" fontId="9" fillId="24" borderId="0" xfId="56" applyNumberFormat="1" applyFont="1" applyFill="1"/>
    <xf numFmtId="0" fontId="9" fillId="24" borderId="0" xfId="56" applyFont="1" applyFill="1" applyAlignment="1">
      <alignment horizontal="right"/>
    </xf>
    <xf numFmtId="0" fontId="9" fillId="24" borderId="0" xfId="56" applyFont="1" applyFill="1" applyAlignment="1">
      <alignment horizontal="right" vertical="center"/>
    </xf>
    <xf numFmtId="0" fontId="9" fillId="24" borderId="0" xfId="56" applyFont="1" applyFill="1" applyAlignment="1">
      <alignment horizontal="right" vertical="center" wrapText="1"/>
    </xf>
    <xf numFmtId="49" fontId="36" fillId="0" borderId="0" xfId="56" applyNumberFormat="1" applyFont="1" applyFill="1" applyBorder="1" applyAlignment="1">
      <alignment horizontal="center" vertical="center"/>
    </xf>
    <xf numFmtId="0" fontId="9" fillId="0" borderId="0" xfId="56" applyFont="1" applyFill="1" applyBorder="1" applyAlignment="1">
      <alignment horizontal="left" vertical="center" wrapText="1" indent="3"/>
    </xf>
    <xf numFmtId="0" fontId="36" fillId="0" borderId="0" xfId="56" applyFont="1" applyFill="1" applyBorder="1" applyAlignment="1">
      <alignment horizontal="center" vertical="center"/>
    </xf>
    <xf numFmtId="0" fontId="9" fillId="0" borderId="0" xfId="56" applyFont="1" applyFill="1" applyBorder="1" applyAlignment="1">
      <alignment horizontal="center" vertical="center" wrapText="1"/>
    </xf>
    <xf numFmtId="0" fontId="9" fillId="0" borderId="0" xfId="56" applyFont="1" applyFill="1" applyBorder="1"/>
    <xf numFmtId="0" fontId="31" fillId="24" borderId="0" xfId="0" applyFont="1" applyFill="1" applyAlignment="1">
      <alignment vertical="center"/>
    </xf>
    <xf numFmtId="0" fontId="9" fillId="24" borderId="0" xfId="56" applyFont="1" applyFill="1" applyAlignment="1">
      <alignment horizontal="right" vertical="top"/>
    </xf>
    <xf numFmtId="0" fontId="39" fillId="0" borderId="10" xfId="56" applyFont="1" applyFill="1" applyBorder="1" applyAlignment="1">
      <alignment horizontal="center" vertical="center" wrapText="1"/>
    </xf>
    <xf numFmtId="0" fontId="39" fillId="0" borderId="14" xfId="56" applyFont="1" applyFill="1" applyBorder="1" applyAlignment="1">
      <alignment horizontal="center" vertical="center" wrapText="1"/>
    </xf>
    <xf numFmtId="0" fontId="43" fillId="0" borderId="24" xfId="56" applyFont="1" applyFill="1" applyBorder="1" applyAlignment="1">
      <alignment horizontal="center" vertical="center" wrapText="1"/>
    </xf>
    <xf numFmtId="49" fontId="36" fillId="0" borderId="17" xfId="0" applyNumberFormat="1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vertical="center" wrapText="1"/>
    </xf>
    <xf numFmtId="0" fontId="36" fillId="0" borderId="38" xfId="56" applyFont="1" applyFill="1" applyBorder="1" applyAlignment="1">
      <alignment horizontal="center" vertical="center"/>
    </xf>
    <xf numFmtId="0" fontId="9" fillId="0" borderId="45" xfId="0" applyFont="1" applyFill="1" applyBorder="1"/>
    <xf numFmtId="49" fontId="36" fillId="0" borderId="21" xfId="0" applyNumberFormat="1" applyFont="1" applyFill="1" applyBorder="1" applyAlignment="1">
      <alignment horizontal="center" vertical="center"/>
    </xf>
    <xf numFmtId="0" fontId="9" fillId="0" borderId="10" xfId="56" applyFont="1" applyFill="1" applyBorder="1" applyAlignment="1">
      <alignment horizontal="left" vertical="center" indent="1"/>
    </xf>
    <xf numFmtId="0" fontId="36" fillId="0" borderId="42" xfId="56" applyFont="1" applyFill="1" applyBorder="1" applyAlignment="1">
      <alignment horizontal="center" vertical="center"/>
    </xf>
    <xf numFmtId="167" fontId="39" fillId="0" borderId="21" xfId="56" applyNumberFormat="1" applyFont="1" applyFill="1" applyBorder="1" applyAlignment="1">
      <alignment horizontal="center" vertical="center"/>
    </xf>
    <xf numFmtId="167" fontId="39" fillId="0" borderId="10" xfId="0" applyNumberFormat="1" applyFont="1" applyFill="1" applyBorder="1" applyAlignment="1">
      <alignment horizontal="center" vertical="center"/>
    </xf>
    <xf numFmtId="167" fontId="39" fillId="0" borderId="22" xfId="622" applyNumberFormat="1" applyFont="1" applyFill="1" applyBorder="1" applyAlignment="1">
      <alignment horizontal="center" vertical="center"/>
    </xf>
    <xf numFmtId="0" fontId="9" fillId="0" borderId="46" xfId="0" applyFont="1" applyFill="1" applyBorder="1"/>
    <xf numFmtId="0" fontId="9" fillId="0" borderId="10" xfId="56" applyFont="1" applyFill="1" applyBorder="1" applyAlignment="1">
      <alignment horizontal="left" vertical="center" wrapText="1" indent="1"/>
    </xf>
    <xf numFmtId="0" fontId="9" fillId="0" borderId="10" xfId="56" applyFont="1" applyFill="1" applyBorder="1" applyAlignment="1">
      <alignment horizontal="left" vertical="center" indent="3"/>
    </xf>
    <xf numFmtId="167" fontId="39" fillId="0" borderId="22" xfId="0" applyNumberFormat="1" applyFont="1" applyFill="1" applyBorder="1" applyAlignment="1">
      <alignment horizontal="center" vertical="center"/>
    </xf>
    <xf numFmtId="0" fontId="9" fillId="0" borderId="10" xfId="56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6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57" xfId="0" applyFont="1" applyFill="1" applyBorder="1"/>
    <xf numFmtId="0" fontId="9" fillId="0" borderId="58" xfId="0" applyFont="1" applyFill="1" applyBorder="1"/>
    <xf numFmtId="49" fontId="36" fillId="0" borderId="29" xfId="0" applyNumberFormat="1" applyFont="1" applyFill="1" applyBorder="1" applyAlignment="1">
      <alignment horizontal="center" vertical="center"/>
    </xf>
    <xf numFmtId="0" fontId="9" fillId="0" borderId="11" xfId="56" applyFont="1" applyFill="1" applyBorder="1" applyAlignment="1">
      <alignment horizontal="left" vertical="center" indent="3"/>
    </xf>
    <xf numFmtId="0" fontId="36" fillId="0" borderId="54" xfId="56" applyFont="1" applyFill="1" applyBorder="1" applyAlignment="1">
      <alignment horizontal="center" vertical="center"/>
    </xf>
    <xf numFmtId="167" fontId="39" fillId="0" borderId="31" xfId="56" applyNumberFormat="1" applyFont="1" applyFill="1" applyBorder="1" applyAlignment="1">
      <alignment horizontal="center" vertical="center"/>
    </xf>
    <xf numFmtId="167" fontId="39" fillId="0" borderId="24" xfId="0" applyNumberFormat="1" applyFont="1" applyFill="1" applyBorder="1" applyAlignment="1">
      <alignment horizontal="center" vertical="center"/>
    </xf>
    <xf numFmtId="167" fontId="39" fillId="0" borderId="23" xfId="0" applyNumberFormat="1" applyFont="1" applyFill="1" applyBorder="1" applyAlignment="1">
      <alignment horizontal="center" vertical="center"/>
    </xf>
    <xf numFmtId="0" fontId="9" fillId="0" borderId="47" xfId="0" applyFont="1" applyFill="1" applyBorder="1"/>
    <xf numFmtId="0" fontId="9" fillId="24" borderId="18" xfId="0" applyFont="1" applyFill="1" applyBorder="1" applyAlignment="1">
      <alignment horizontal="left" vertical="center" wrapText="1" indent="1"/>
    </xf>
    <xf numFmtId="0" fontId="36" fillId="0" borderId="19" xfId="56" applyFont="1" applyFill="1" applyBorder="1" applyAlignment="1">
      <alignment horizontal="center" vertical="center"/>
    </xf>
    <xf numFmtId="167" fontId="39" fillId="0" borderId="56" xfId="56" applyNumberFormat="1" applyFont="1" applyFill="1" applyBorder="1" applyAlignment="1">
      <alignment horizontal="center" vertical="center"/>
    </xf>
    <xf numFmtId="167" fontId="39" fillId="0" borderId="12" xfId="0" applyNumberFormat="1" applyFont="1" applyFill="1" applyBorder="1" applyAlignment="1">
      <alignment horizontal="center" vertical="center"/>
    </xf>
    <xf numFmtId="0" fontId="9" fillId="0" borderId="19" xfId="0" applyFont="1" applyFill="1" applyBorder="1"/>
    <xf numFmtId="0" fontId="36" fillId="0" borderId="22" xfId="56" applyFont="1" applyFill="1" applyBorder="1" applyAlignment="1">
      <alignment horizontal="center" vertical="center"/>
    </xf>
    <xf numFmtId="167" fontId="39" fillId="0" borderId="40" xfId="56" applyNumberFormat="1" applyFont="1" applyFill="1" applyBorder="1" applyAlignment="1">
      <alignment horizontal="center" vertical="center"/>
    </xf>
    <xf numFmtId="0" fontId="9" fillId="0" borderId="22" xfId="0" applyFont="1" applyFill="1" applyBorder="1"/>
    <xf numFmtId="49" fontId="36" fillId="0" borderId="31" xfId="0" applyNumberFormat="1" applyFont="1" applyFill="1" applyBorder="1" applyAlignment="1">
      <alignment horizontal="center" vertical="center"/>
    </xf>
    <xf numFmtId="0" fontId="9" fillId="0" borderId="24" xfId="56" applyFont="1" applyFill="1" applyBorder="1" applyAlignment="1">
      <alignment horizontal="left" vertical="center" indent="3"/>
    </xf>
    <xf numFmtId="0" fontId="36" fillId="0" borderId="23" xfId="56" applyFont="1" applyFill="1" applyBorder="1" applyAlignment="1">
      <alignment horizontal="center" vertical="center"/>
    </xf>
    <xf numFmtId="167" fontId="39" fillId="0" borderId="41" xfId="56" applyNumberFormat="1" applyFont="1" applyFill="1" applyBorder="1" applyAlignment="1">
      <alignment horizontal="center" vertical="center"/>
    </xf>
    <xf numFmtId="0" fontId="9" fillId="0" borderId="23" xfId="0" applyFont="1" applyFill="1" applyBorder="1"/>
    <xf numFmtId="49" fontId="36" fillId="0" borderId="33" xfId="0" applyNumberFormat="1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vertical="center" wrapText="1"/>
    </xf>
    <xf numFmtId="0" fontId="36" fillId="0" borderId="34" xfId="56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167" fontId="39" fillId="0" borderId="16" xfId="56" applyNumberFormat="1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vertical="center" wrapText="1"/>
    </xf>
    <xf numFmtId="167" fontId="39" fillId="0" borderId="14" xfId="0" applyNumberFormat="1" applyFont="1" applyFill="1" applyBorder="1" applyAlignment="1">
      <alignment horizontal="center" vertical="center"/>
    </xf>
    <xf numFmtId="0" fontId="45" fillId="0" borderId="22" xfId="0" applyFont="1" applyBorder="1" applyAlignment="1">
      <alignment horizontal="center" vertical="center" wrapText="1"/>
    </xf>
    <xf numFmtId="0" fontId="9" fillId="0" borderId="38" xfId="0" applyFont="1" applyFill="1" applyBorder="1" applyAlignment="1">
      <alignment vertical="center" wrapText="1"/>
    </xf>
    <xf numFmtId="0" fontId="36" fillId="0" borderId="45" xfId="56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left" vertical="center" wrapText="1" indent="1"/>
    </xf>
    <xf numFmtId="0" fontId="36" fillId="0" borderId="46" xfId="56" applyFont="1" applyFill="1" applyBorder="1" applyAlignment="1">
      <alignment horizontal="center" vertical="center"/>
    </xf>
    <xf numFmtId="0" fontId="9" fillId="0" borderId="42" xfId="56" applyFont="1" applyFill="1" applyBorder="1" applyAlignment="1">
      <alignment horizontal="left" vertical="center" wrapText="1" indent="3"/>
    </xf>
    <xf numFmtId="0" fontId="9" fillId="0" borderId="43" xfId="0" applyFont="1" applyFill="1" applyBorder="1" applyAlignment="1">
      <alignment horizontal="left" vertical="center" wrapText="1" indent="1"/>
    </xf>
    <xf numFmtId="0" fontId="36" fillId="0" borderId="47" xfId="56" applyFont="1" applyFill="1" applyBorder="1" applyAlignment="1">
      <alignment horizontal="center" vertical="center"/>
    </xf>
    <xf numFmtId="0" fontId="9" fillId="0" borderId="50" xfId="0" applyFont="1" applyFill="1" applyBorder="1"/>
    <xf numFmtId="0" fontId="36" fillId="0" borderId="21" xfId="56" applyFont="1" applyFill="1" applyBorder="1" applyAlignment="1">
      <alignment horizontal="center" vertical="center"/>
    </xf>
    <xf numFmtId="0" fontId="9" fillId="0" borderId="10" xfId="0" applyFont="1" applyFill="1" applyBorder="1"/>
    <xf numFmtId="0" fontId="9" fillId="0" borderId="48" xfId="0" applyFont="1" applyFill="1" applyBorder="1"/>
    <xf numFmtId="0" fontId="9" fillId="0" borderId="21" xfId="56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167" fontId="9" fillId="0" borderId="10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vertical="center" wrapText="1"/>
    </xf>
    <xf numFmtId="0" fontId="36" fillId="0" borderId="31" xfId="56" applyFont="1" applyFill="1" applyBorder="1" applyAlignment="1">
      <alignment horizontal="center" vertical="center"/>
    </xf>
    <xf numFmtId="0" fontId="9" fillId="0" borderId="24" xfId="0" applyFont="1" applyFill="1" applyBorder="1"/>
    <xf numFmtId="0" fontId="9" fillId="0" borderId="51" xfId="0" applyFont="1" applyFill="1" applyBorder="1"/>
    <xf numFmtId="0" fontId="36" fillId="0" borderId="37" xfId="56" applyFont="1" applyFill="1" applyBorder="1" applyAlignment="1">
      <alignment horizontal="center" vertical="center"/>
    </xf>
    <xf numFmtId="0" fontId="9" fillId="0" borderId="18" xfId="0" applyFont="1" applyFill="1" applyBorder="1"/>
    <xf numFmtId="0" fontId="9" fillId="0" borderId="49" xfId="0" applyFont="1" applyFill="1" applyBorder="1"/>
    <xf numFmtId="0" fontId="36" fillId="0" borderId="40" xfId="56" applyFont="1" applyFill="1" applyBorder="1" applyAlignment="1">
      <alignment horizontal="center" vertical="center"/>
    </xf>
    <xf numFmtId="0" fontId="36" fillId="0" borderId="53" xfId="56" applyFont="1" applyFill="1" applyBorder="1" applyAlignment="1">
      <alignment horizontal="center" vertical="center"/>
    </xf>
    <xf numFmtId="0" fontId="9" fillId="0" borderId="11" xfId="0" applyFont="1" applyFill="1" applyBorder="1"/>
    <xf numFmtId="0" fontId="9" fillId="0" borderId="30" xfId="0" applyFont="1" applyFill="1" applyBorder="1"/>
    <xf numFmtId="0" fontId="9" fillId="0" borderId="10" xfId="56" applyFont="1" applyFill="1" applyBorder="1" applyAlignment="1">
      <alignment horizontal="left" vertical="center" indent="5"/>
    </xf>
    <xf numFmtId="0" fontId="9" fillId="0" borderId="24" xfId="56" applyFont="1" applyFill="1" applyBorder="1" applyAlignment="1">
      <alignment horizontal="left" vertical="center" indent="5"/>
    </xf>
    <xf numFmtId="0" fontId="36" fillId="0" borderId="41" xfId="56" applyFont="1" applyFill="1" applyBorder="1" applyAlignment="1">
      <alignment horizontal="center" vertical="center"/>
    </xf>
    <xf numFmtId="0" fontId="9" fillId="0" borderId="52" xfId="0" applyFont="1" applyFill="1" applyBorder="1"/>
    <xf numFmtId="0" fontId="9" fillId="0" borderId="12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39" fillId="0" borderId="16" xfId="56" applyFont="1" applyFill="1" applyBorder="1" applyAlignment="1">
      <alignment horizontal="center" vertical="center"/>
    </xf>
    <xf numFmtId="0" fontId="39" fillId="0" borderId="10" xfId="0" applyFont="1" applyFill="1" applyBorder="1" applyAlignment="1">
      <alignment horizontal="center" vertical="center"/>
    </xf>
    <xf numFmtId="0" fontId="9" fillId="0" borderId="16" xfId="56" applyFont="1" applyFill="1" applyBorder="1" applyAlignment="1">
      <alignment horizontal="center" vertical="center"/>
    </xf>
    <xf numFmtId="0" fontId="36" fillId="0" borderId="16" xfId="56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36" fillId="0" borderId="13" xfId="56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vertical="center" wrapText="1"/>
    </xf>
    <xf numFmtId="0" fontId="36" fillId="0" borderId="32" xfId="56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43" fontId="9" fillId="0" borderId="23" xfId="622" applyNumberFormat="1" applyFont="1" applyFill="1" applyBorder="1" applyAlignment="1">
      <alignment horizontal="center" vertical="center"/>
    </xf>
    <xf numFmtId="49" fontId="43" fillId="0" borderId="31" xfId="56" applyNumberFormat="1" applyFont="1" applyFill="1" applyBorder="1" applyAlignment="1">
      <alignment horizontal="center" vertical="center"/>
    </xf>
    <xf numFmtId="0" fontId="43" fillId="0" borderId="23" xfId="56" applyFont="1" applyFill="1" applyBorder="1" applyAlignment="1">
      <alignment horizontal="center" vertical="center" wrapText="1"/>
    </xf>
    <xf numFmtId="0" fontId="43" fillId="0" borderId="32" xfId="56" applyFont="1" applyFill="1" applyBorder="1" applyAlignment="1">
      <alignment horizontal="center" vertical="center" wrapText="1"/>
    </xf>
    <xf numFmtId="0" fontId="43" fillId="0" borderId="24" xfId="56" applyFont="1" applyFill="1" applyBorder="1" applyAlignment="1">
      <alignment horizontal="center" vertical="center"/>
    </xf>
    <xf numFmtId="0" fontId="46" fillId="0" borderId="23" xfId="56" applyFont="1" applyFill="1" applyBorder="1" applyAlignment="1">
      <alignment horizontal="center" vertical="center"/>
    </xf>
    <xf numFmtId="0" fontId="9" fillId="0" borderId="15" xfId="56" applyFont="1" applyFill="1" applyBorder="1" applyAlignment="1">
      <alignment horizontal="center" vertical="center"/>
    </xf>
    <xf numFmtId="0" fontId="9" fillId="0" borderId="12" xfId="56" applyFont="1" applyFill="1" applyBorder="1" applyAlignment="1">
      <alignment horizontal="center" vertical="center" wrapText="1"/>
    </xf>
    <xf numFmtId="43" fontId="9" fillId="0" borderId="12" xfId="56" applyNumberFormat="1" applyFont="1" applyFill="1" applyBorder="1" applyAlignment="1">
      <alignment horizontal="center" vertical="center" wrapText="1"/>
    </xf>
    <xf numFmtId="43" fontId="9" fillId="0" borderId="34" xfId="56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43" fontId="9" fillId="0" borderId="10" xfId="56" applyNumberFormat="1" applyFont="1" applyFill="1" applyBorder="1" applyAlignment="1">
      <alignment horizontal="center" vertical="center" wrapText="1"/>
    </xf>
    <xf numFmtId="43" fontId="9" fillId="0" borderId="22" xfId="56" applyNumberFormat="1" applyFont="1" applyFill="1" applyBorder="1" applyAlignment="1">
      <alignment horizontal="left" vertical="center" wrapText="1"/>
    </xf>
    <xf numFmtId="0" fontId="9" fillId="0" borderId="10" xfId="0" applyNumberFormat="1" applyFont="1" applyFill="1" applyBorder="1" applyAlignment="1">
      <alignment horizontal="center" vertical="center" wrapText="1"/>
    </xf>
    <xf numFmtId="0" fontId="9" fillId="0" borderId="10" xfId="56" applyFont="1" applyFill="1" applyBorder="1" applyAlignment="1">
      <alignment horizontal="left" vertical="center" indent="7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13" xfId="56" applyFont="1" applyFill="1" applyBorder="1" applyAlignment="1">
      <alignment horizontal="center" vertical="center"/>
    </xf>
    <xf numFmtId="43" fontId="9" fillId="0" borderId="11" xfId="56" applyNumberFormat="1" applyFont="1" applyFill="1" applyBorder="1" applyAlignment="1">
      <alignment horizontal="center" vertical="center" wrapText="1"/>
    </xf>
    <xf numFmtId="43" fontId="9" fillId="0" borderId="30" xfId="56" applyNumberFormat="1" applyFont="1" applyFill="1" applyBorder="1" applyAlignment="1">
      <alignment horizontal="left" vertical="center" wrapText="1"/>
    </xf>
    <xf numFmtId="0" fontId="36" fillId="0" borderId="19" xfId="56" applyFont="1" applyFill="1" applyBorder="1" applyAlignment="1">
      <alignment horizontal="center" vertical="center" wrapText="1"/>
    </xf>
    <xf numFmtId="0" fontId="36" fillId="0" borderId="28" xfId="56" applyFont="1" applyFill="1" applyBorder="1" applyAlignment="1">
      <alignment horizontal="center" vertical="center" wrapText="1"/>
    </xf>
    <xf numFmtId="0" fontId="9" fillId="0" borderId="18" xfId="56" applyFont="1" applyFill="1" applyBorder="1" applyAlignment="1">
      <alignment horizontal="center" vertical="center" wrapText="1"/>
    </xf>
    <xf numFmtId="0" fontId="9" fillId="0" borderId="18" xfId="56" applyFont="1" applyFill="1" applyBorder="1"/>
    <xf numFmtId="0" fontId="9" fillId="0" borderId="19" xfId="56" applyFont="1" applyFill="1" applyBorder="1"/>
    <xf numFmtId="49" fontId="36" fillId="0" borderId="21" xfId="56" applyNumberFormat="1" applyFont="1" applyFill="1" applyBorder="1" applyAlignment="1">
      <alignment horizontal="center" vertical="center"/>
    </xf>
    <xf numFmtId="0" fontId="9" fillId="0" borderId="10" xfId="56" applyFont="1" applyFill="1" applyBorder="1" applyAlignment="1">
      <alignment horizontal="center" vertical="center" wrapText="1"/>
    </xf>
    <xf numFmtId="0" fontId="9" fillId="0" borderId="10" xfId="56" applyFont="1" applyFill="1" applyBorder="1"/>
    <xf numFmtId="0" fontId="9" fillId="0" borderId="22" xfId="56" applyFont="1" applyFill="1" applyBorder="1"/>
    <xf numFmtId="0" fontId="36" fillId="0" borderId="22" xfId="56" applyFont="1" applyFill="1" applyBorder="1" applyAlignment="1">
      <alignment horizontal="center" vertical="center" wrapText="1"/>
    </xf>
    <xf numFmtId="0" fontId="36" fillId="0" borderId="16" xfId="56" applyFont="1" applyFill="1" applyBorder="1" applyAlignment="1">
      <alignment horizontal="center" vertical="center" wrapText="1"/>
    </xf>
    <xf numFmtId="49" fontId="36" fillId="0" borderId="31" xfId="56" applyNumberFormat="1" applyFont="1" applyFill="1" applyBorder="1" applyAlignment="1">
      <alignment horizontal="center" vertical="center"/>
    </xf>
    <xf numFmtId="0" fontId="9" fillId="0" borderId="24" xfId="56" applyFont="1" applyFill="1" applyBorder="1" applyAlignment="1">
      <alignment horizontal="left" vertical="center" wrapText="1" indent="3"/>
    </xf>
    <xf numFmtId="0" fontId="9" fillId="0" borderId="24" xfId="56" applyFont="1" applyFill="1" applyBorder="1" applyAlignment="1">
      <alignment horizontal="center" vertical="center" wrapText="1"/>
    </xf>
    <xf numFmtId="0" fontId="9" fillId="0" borderId="24" xfId="56" applyFont="1" applyFill="1" applyBorder="1"/>
    <xf numFmtId="0" fontId="9" fillId="0" borderId="23" xfId="56" applyFont="1" applyFill="1" applyBorder="1"/>
    <xf numFmtId="0" fontId="39" fillId="0" borderId="11" xfId="56" applyFont="1" applyFill="1" applyBorder="1" applyAlignment="1">
      <alignment horizontal="center" vertical="center" wrapText="1"/>
    </xf>
    <xf numFmtId="0" fontId="39" fillId="0" borderId="59" xfId="56" applyFont="1" applyFill="1" applyBorder="1" applyAlignment="1">
      <alignment horizontal="center" vertical="center" wrapText="1"/>
    </xf>
    <xf numFmtId="49" fontId="43" fillId="0" borderId="61" xfId="56" applyNumberFormat="1" applyFont="1" applyFill="1" applyBorder="1" applyAlignment="1">
      <alignment horizontal="center" vertical="center"/>
    </xf>
    <xf numFmtId="0" fontId="43" fillId="0" borderId="62" xfId="56" applyFont="1" applyFill="1" applyBorder="1" applyAlignment="1">
      <alignment horizontal="center" vertical="center" wrapText="1"/>
    </xf>
    <xf numFmtId="0" fontId="43" fillId="24" borderId="63" xfId="56" applyFont="1" applyFill="1" applyBorder="1" applyAlignment="1">
      <alignment horizontal="center" vertical="center" wrapText="1"/>
    </xf>
    <xf numFmtId="49" fontId="43" fillId="0" borderId="62" xfId="56" applyNumberFormat="1" applyFont="1" applyFill="1" applyBorder="1" applyAlignment="1">
      <alignment horizontal="center" vertical="center"/>
    </xf>
    <xf numFmtId="0" fontId="43" fillId="0" borderId="63" xfId="56" applyFont="1" applyFill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 wrapText="1"/>
    </xf>
    <xf numFmtId="0" fontId="39" fillId="0" borderId="39" xfId="56" applyFont="1" applyFill="1" applyBorder="1" applyAlignment="1">
      <alignment horizontal="center" vertical="center" wrapText="1"/>
    </xf>
    <xf numFmtId="0" fontId="39" fillId="0" borderId="60" xfId="56" applyFont="1" applyFill="1" applyBorder="1" applyAlignment="1">
      <alignment horizontal="center" vertical="center" wrapText="1"/>
    </xf>
    <xf numFmtId="49" fontId="42" fillId="0" borderId="17" xfId="56" applyNumberFormat="1" applyFont="1" applyFill="1" applyBorder="1" applyAlignment="1">
      <alignment horizontal="center" vertical="center" wrapText="1"/>
    </xf>
    <xf numFmtId="49" fontId="42" fillId="0" borderId="29" xfId="56" applyNumberFormat="1" applyFont="1" applyFill="1" applyBorder="1" applyAlignment="1">
      <alignment horizontal="center" vertical="center" wrapText="1"/>
    </xf>
    <xf numFmtId="0" fontId="42" fillId="0" borderId="18" xfId="56" applyFont="1" applyFill="1" applyBorder="1" applyAlignment="1">
      <alignment horizontal="center" vertical="center" wrapText="1"/>
    </xf>
    <xf numFmtId="0" fontId="42" fillId="0" borderId="11" xfId="56" applyFont="1" applyFill="1" applyBorder="1" applyAlignment="1">
      <alignment horizontal="center" vertical="center" wrapText="1"/>
    </xf>
    <xf numFmtId="0" fontId="42" fillId="0" borderId="19" xfId="56" applyFont="1" applyFill="1" applyBorder="1" applyAlignment="1">
      <alignment horizontal="center" vertical="center" wrapText="1"/>
    </xf>
    <xf numFmtId="0" fontId="42" fillId="0" borderId="30" xfId="56" applyFont="1" applyFill="1" applyBorder="1" applyAlignment="1">
      <alignment horizontal="center" vertical="center" wrapText="1"/>
    </xf>
    <xf numFmtId="0" fontId="42" fillId="0" borderId="37" xfId="56" applyFont="1" applyFill="1" applyBorder="1" applyAlignment="1">
      <alignment horizontal="center" vertical="center" wrapText="1"/>
    </xf>
    <xf numFmtId="0" fontId="42" fillId="0" borderId="20" xfId="56" applyFont="1" applyFill="1" applyBorder="1" applyAlignment="1">
      <alignment horizontal="center" vertical="center" wrapText="1"/>
    </xf>
    <xf numFmtId="0" fontId="42" fillId="0" borderId="38" xfId="56" applyFont="1" applyFill="1" applyBorder="1" applyAlignment="1">
      <alignment horizontal="center" vertical="center" wrapText="1"/>
    </xf>
    <xf numFmtId="0" fontId="40" fillId="24" borderId="0" xfId="56" applyFont="1" applyFill="1" applyAlignment="1">
      <alignment horizontal="center" vertical="center" wrapText="1"/>
    </xf>
    <xf numFmtId="0" fontId="40" fillId="24" borderId="0" xfId="56" applyFont="1" applyFill="1" applyBorder="1" applyAlignment="1">
      <alignment horizontal="center" vertical="center" wrapText="1"/>
    </xf>
    <xf numFmtId="0" fontId="31" fillId="24" borderId="0" xfId="0" applyFont="1" applyFill="1" applyAlignment="1">
      <alignment horizontal="center" vertical="center"/>
    </xf>
    <xf numFmtId="0" fontId="33" fillId="24" borderId="0" xfId="0" applyFont="1" applyFill="1" applyAlignment="1">
      <alignment horizontal="left" vertical="top"/>
    </xf>
    <xf numFmtId="0" fontId="31" fillId="24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41" fillId="24" borderId="0" xfId="56" applyFont="1" applyFill="1" applyAlignment="1">
      <alignment horizontal="center" vertical="center" wrapText="1"/>
    </xf>
    <xf numFmtId="49" fontId="44" fillId="0" borderId="25" xfId="56" applyNumberFormat="1" applyFont="1" applyFill="1" applyBorder="1" applyAlignment="1">
      <alignment horizontal="center" vertical="center"/>
    </xf>
    <xf numFmtId="49" fontId="44" fillId="0" borderId="26" xfId="56" applyNumberFormat="1" applyFont="1" applyFill="1" applyBorder="1" applyAlignment="1">
      <alignment horizontal="center" vertical="center"/>
    </xf>
    <xf numFmtId="49" fontId="44" fillId="0" borderId="55" xfId="56" applyNumberFormat="1" applyFont="1" applyFill="1" applyBorder="1" applyAlignment="1">
      <alignment horizontal="center" vertical="center"/>
    </xf>
    <xf numFmtId="49" fontId="44" fillId="0" borderId="27" xfId="56" applyNumberFormat="1" applyFont="1" applyFill="1" applyBorder="1" applyAlignment="1">
      <alignment horizontal="center" vertical="center"/>
    </xf>
    <xf numFmtId="49" fontId="44" fillId="0" borderId="0" xfId="56" applyNumberFormat="1" applyFont="1" applyFill="1" applyBorder="1" applyAlignment="1">
      <alignment horizontal="center" vertical="center"/>
    </xf>
    <xf numFmtId="49" fontId="44" fillId="0" borderId="44" xfId="56" applyNumberFormat="1" applyFont="1" applyFill="1" applyBorder="1" applyAlignment="1">
      <alignment horizontal="center" vertical="center"/>
    </xf>
    <xf numFmtId="0" fontId="41" fillId="0" borderId="35" xfId="56" applyFont="1" applyFill="1" applyBorder="1" applyAlignment="1">
      <alignment horizontal="center" vertical="center" wrapText="1"/>
    </xf>
    <xf numFmtId="0" fontId="41" fillId="0" borderId="0" xfId="56" applyFont="1" applyFill="1" applyBorder="1" applyAlignment="1">
      <alignment horizontal="center" vertical="center" wrapText="1"/>
    </xf>
    <xf numFmtId="0" fontId="41" fillId="0" borderId="36" xfId="56" applyFont="1" applyFill="1" applyBorder="1" applyAlignment="1">
      <alignment horizontal="center" vertical="center" wrapText="1"/>
    </xf>
    <xf numFmtId="49" fontId="36" fillId="0" borderId="0" xfId="56" applyNumberFormat="1" applyFont="1" applyFill="1" applyAlignment="1">
      <alignment horizontal="left" vertical="center" wrapText="1"/>
    </xf>
    <xf numFmtId="0" fontId="9" fillId="0" borderId="46" xfId="0" applyFont="1" applyBorder="1" applyAlignment="1">
      <alignment horizontal="center" vertical="center" wrapText="1"/>
    </xf>
    <xf numFmtId="0" fontId="9" fillId="0" borderId="46" xfId="0" applyFont="1" applyBorder="1" applyAlignment="1">
      <alignment wrapText="1"/>
    </xf>
    <xf numFmtId="0" fontId="36" fillId="0" borderId="0" xfId="56" applyNumberFormat="1" applyFont="1" applyFill="1" applyAlignment="1">
      <alignment horizontal="left" vertical="top" wrapText="1"/>
    </xf>
    <xf numFmtId="0" fontId="39" fillId="0" borderId="34" xfId="56" applyFont="1" applyFill="1" applyBorder="1" applyAlignment="1">
      <alignment horizontal="center" vertical="center" wrapText="1"/>
    </xf>
    <xf numFmtId="0" fontId="9" fillId="0" borderId="37" xfId="56" applyFont="1" applyFill="1" applyBorder="1" applyAlignment="1">
      <alignment horizontal="left" vertical="center" wrapText="1"/>
    </xf>
    <xf numFmtId="0" fontId="9" fillId="0" borderId="20" xfId="56" applyFont="1" applyFill="1" applyBorder="1" applyAlignment="1">
      <alignment horizontal="left" vertical="center" wrapText="1"/>
    </xf>
    <xf numFmtId="49" fontId="36" fillId="0" borderId="0" xfId="56" applyNumberFormat="1" applyFont="1" applyFill="1" applyAlignment="1">
      <alignment horizontal="left" vertical="center"/>
    </xf>
    <xf numFmtId="49" fontId="42" fillId="0" borderId="21" xfId="56" applyNumberFormat="1" applyFont="1" applyFill="1" applyBorder="1" applyAlignment="1">
      <alignment horizontal="center" vertical="center" wrapText="1"/>
    </xf>
    <xf numFmtId="0" fontId="42" fillId="0" borderId="10" xfId="56" applyFont="1" applyFill="1" applyBorder="1" applyAlignment="1">
      <alignment horizontal="center" vertical="center" wrapText="1"/>
    </xf>
    <xf numFmtId="0" fontId="42" fillId="0" borderId="22" xfId="56" applyFont="1" applyFill="1" applyBorder="1" applyAlignment="1">
      <alignment horizontal="center" vertical="center" wrapText="1"/>
    </xf>
    <xf numFmtId="167" fontId="39" fillId="0" borderId="17" xfId="56" applyNumberFormat="1" applyFont="1" applyFill="1" applyBorder="1" applyAlignment="1">
      <alignment horizontal="center" vertical="center"/>
    </xf>
    <xf numFmtId="167" fontId="39" fillId="0" borderId="18" xfId="56" applyNumberFormat="1" applyFont="1" applyFill="1" applyBorder="1" applyAlignment="1">
      <alignment horizontal="center" vertical="center"/>
    </xf>
    <xf numFmtId="167" fontId="39" fillId="0" borderId="19" xfId="622" applyNumberFormat="1" applyFont="1" applyFill="1" applyBorder="1" applyAlignment="1">
      <alignment horizontal="center" vertical="center"/>
    </xf>
    <xf numFmtId="167" fontId="39" fillId="0" borderId="10" xfId="56" applyNumberFormat="1" applyFont="1" applyFill="1" applyBorder="1" applyAlignment="1">
      <alignment horizontal="center" vertical="center"/>
    </xf>
    <xf numFmtId="167" fontId="39" fillId="0" borderId="22" xfId="56" applyNumberFormat="1" applyFont="1" applyFill="1" applyBorder="1" applyAlignment="1">
      <alignment horizontal="center" vertical="center"/>
    </xf>
    <xf numFmtId="167" fontId="39" fillId="0" borderId="15" xfId="56" applyNumberFormat="1" applyFont="1" applyFill="1" applyBorder="1" applyAlignment="1">
      <alignment horizontal="center" vertical="center"/>
    </xf>
    <xf numFmtId="167" fontId="39" fillId="0" borderId="12" xfId="56" applyNumberFormat="1" applyFont="1" applyFill="1" applyBorder="1" applyAlignment="1">
      <alignment horizontal="center" vertical="center"/>
    </xf>
    <xf numFmtId="167" fontId="39" fillId="24" borderId="16" xfId="56" applyNumberFormat="1" applyFont="1" applyFill="1" applyBorder="1" applyAlignment="1">
      <alignment horizontal="center" vertical="center"/>
    </xf>
    <xf numFmtId="167" fontId="39" fillId="0" borderId="13" xfId="56" applyNumberFormat="1" applyFont="1" applyFill="1" applyBorder="1" applyAlignment="1">
      <alignment horizontal="center" vertical="center"/>
    </xf>
    <xf numFmtId="167" fontId="39" fillId="0" borderId="11" xfId="0" applyNumberFormat="1" applyFont="1" applyFill="1" applyBorder="1" applyAlignment="1">
      <alignment horizontal="center" vertical="center"/>
    </xf>
    <xf numFmtId="167" fontId="36" fillId="0" borderId="17" xfId="56" applyNumberFormat="1" applyFont="1" applyFill="1" applyBorder="1" applyAlignment="1">
      <alignment horizontal="center" vertical="center"/>
    </xf>
    <xf numFmtId="167" fontId="36" fillId="0" borderId="18" xfId="56" applyNumberFormat="1" applyFont="1" applyFill="1" applyBorder="1" applyAlignment="1">
      <alignment horizontal="center" vertical="center"/>
    </xf>
    <xf numFmtId="167" fontId="36" fillId="0" borderId="19" xfId="56" applyNumberFormat="1" applyFont="1" applyFill="1" applyBorder="1" applyAlignment="1">
      <alignment horizontal="center" vertical="center"/>
    </xf>
    <xf numFmtId="167" fontId="36" fillId="0" borderId="21" xfId="56" applyNumberFormat="1" applyFont="1" applyFill="1" applyBorder="1" applyAlignment="1">
      <alignment horizontal="center" vertical="center"/>
    </xf>
    <xf numFmtId="167" fontId="36" fillId="0" borderId="10" xfId="56" applyNumberFormat="1" applyFont="1" applyFill="1" applyBorder="1" applyAlignment="1">
      <alignment horizontal="center" vertical="center"/>
    </xf>
    <xf numFmtId="167" fontId="36" fillId="0" borderId="22" xfId="56" applyNumberFormat="1" applyFont="1" applyFill="1" applyBorder="1" applyAlignment="1">
      <alignment horizontal="center" vertical="center"/>
    </xf>
    <xf numFmtId="167" fontId="9" fillId="0" borderId="21" xfId="56" applyNumberFormat="1" applyFont="1" applyFill="1" applyBorder="1" applyAlignment="1">
      <alignment horizontal="center" vertical="center"/>
    </xf>
    <xf numFmtId="167" fontId="9" fillId="0" borderId="10" xfId="56" applyNumberFormat="1" applyFont="1" applyFill="1" applyBorder="1" applyAlignment="1">
      <alignment horizontal="center" vertical="center"/>
    </xf>
    <xf numFmtId="167" fontId="9" fillId="0" borderId="22" xfId="56" applyNumberFormat="1" applyFont="1" applyFill="1" applyBorder="1" applyAlignment="1">
      <alignment horizontal="center" vertical="center"/>
    </xf>
    <xf numFmtId="167" fontId="9" fillId="0" borderId="22" xfId="0" applyNumberFormat="1" applyFont="1" applyFill="1" applyBorder="1" applyAlignment="1">
      <alignment horizontal="center" vertical="center"/>
    </xf>
    <xf numFmtId="167" fontId="9" fillId="24" borderId="21" xfId="56" applyNumberFormat="1" applyFont="1" applyFill="1" applyBorder="1" applyAlignment="1">
      <alignment horizontal="center" vertical="center"/>
    </xf>
    <xf numFmtId="167" fontId="9" fillId="24" borderId="10" xfId="56" applyNumberFormat="1" applyFont="1" applyFill="1" applyBorder="1" applyAlignment="1">
      <alignment horizontal="center" vertical="center"/>
    </xf>
    <xf numFmtId="167" fontId="9" fillId="24" borderId="22" xfId="56" applyNumberFormat="1" applyFont="1" applyFill="1" applyBorder="1" applyAlignment="1">
      <alignment horizontal="center" vertical="center"/>
    </xf>
    <xf numFmtId="2" fontId="9" fillId="0" borderId="16" xfId="56" applyNumberFormat="1" applyFont="1" applyFill="1" applyBorder="1" applyAlignment="1">
      <alignment horizontal="center" vertical="center"/>
    </xf>
    <xf numFmtId="2" fontId="9" fillId="0" borderId="10" xfId="56" applyNumberFormat="1" applyFont="1" applyFill="1" applyBorder="1" applyAlignment="1">
      <alignment horizontal="center" vertical="center"/>
    </xf>
    <xf numFmtId="2" fontId="9" fillId="0" borderId="10" xfId="0" applyNumberFormat="1" applyFont="1" applyFill="1" applyBorder="1" applyAlignment="1">
      <alignment horizontal="center" vertical="center"/>
    </xf>
  </cellXfs>
  <cellStyles count="623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Обычный_Формат МЭ  - (кор  08 09 2010) 2" xfId="621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" xfId="622" builtinId="3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3"/>
  <sheetViews>
    <sheetView tabSelected="1" topLeftCell="A13" zoomScaleNormal="100" zoomScaleSheetLayoutView="90" workbookViewId="0">
      <selection activeCell="F145" sqref="F145"/>
    </sheetView>
  </sheetViews>
  <sheetFormatPr defaultColWidth="9" defaultRowHeight="15.6" x14ac:dyDescent="0.3"/>
  <cols>
    <col min="1" max="1" width="9.69921875" style="2" customWidth="1"/>
    <col min="2" max="2" width="80.69921875" style="3" customWidth="1"/>
    <col min="3" max="3" width="10.69921875" style="4" customWidth="1"/>
    <col min="4" max="4" width="10" style="4" customWidth="1"/>
    <col min="5" max="5" width="10.59765625" style="5" customWidth="1"/>
    <col min="6" max="6" width="10" style="5" customWidth="1"/>
    <col min="7" max="7" width="9.69921875" style="6" customWidth="1"/>
    <col min="8" max="8" width="33.19921875" style="6" customWidth="1"/>
    <col min="9" max="9" width="14" style="6" customWidth="1"/>
    <col min="10" max="16384" width="9" style="6"/>
  </cols>
  <sheetData>
    <row r="1" spans="1:8" ht="18" x14ac:dyDescent="0.3">
      <c r="H1" s="7" t="s">
        <v>691</v>
      </c>
    </row>
    <row r="2" spans="1:8" ht="18" x14ac:dyDescent="0.3">
      <c r="H2" s="7" t="s">
        <v>0</v>
      </c>
    </row>
    <row r="3" spans="1:8" ht="18" x14ac:dyDescent="0.35">
      <c r="H3" s="1" t="s">
        <v>692</v>
      </c>
    </row>
    <row r="4" spans="1:8" ht="18" x14ac:dyDescent="0.3">
      <c r="H4" s="7"/>
    </row>
    <row r="5" spans="1:8" ht="18" x14ac:dyDescent="0.3">
      <c r="H5" s="7"/>
    </row>
    <row r="6" spans="1:8" x14ac:dyDescent="0.3">
      <c r="A6" s="182" t="s">
        <v>695</v>
      </c>
      <c r="B6" s="182"/>
      <c r="C6" s="182"/>
      <c r="D6" s="182"/>
      <c r="E6" s="182"/>
      <c r="F6" s="182"/>
      <c r="G6" s="182"/>
      <c r="H6" s="182"/>
    </row>
    <row r="7" spans="1:8" ht="41.25" customHeight="1" x14ac:dyDescent="0.3">
      <c r="A7" s="183"/>
      <c r="B7" s="183"/>
      <c r="C7" s="183"/>
      <c r="D7" s="183"/>
      <c r="E7" s="183"/>
      <c r="F7" s="183"/>
      <c r="G7" s="183"/>
      <c r="H7" s="183"/>
    </row>
    <row r="9" spans="1:8" ht="18" x14ac:dyDescent="0.3">
      <c r="A9" s="30" t="s">
        <v>697</v>
      </c>
      <c r="B9" s="30"/>
    </row>
    <row r="10" spans="1:8" x14ac:dyDescent="0.3">
      <c r="B10" s="8" t="s">
        <v>31</v>
      </c>
      <c r="H10" s="23" t="s">
        <v>698</v>
      </c>
    </row>
    <row r="11" spans="1:8" ht="36" customHeight="1" x14ac:dyDescent="0.3">
      <c r="B11" s="9" t="s">
        <v>104</v>
      </c>
      <c r="H11" s="24" t="s">
        <v>699</v>
      </c>
    </row>
    <row r="12" spans="1:8" ht="18" customHeight="1" x14ac:dyDescent="0.3">
      <c r="A12" s="184" t="s">
        <v>705</v>
      </c>
      <c r="B12" s="184"/>
      <c r="H12" s="31" t="s">
        <v>702</v>
      </c>
    </row>
    <row r="13" spans="1:8" ht="18" customHeight="1" x14ac:dyDescent="0.3">
      <c r="B13" s="9"/>
      <c r="H13" s="22" t="s">
        <v>704</v>
      </c>
    </row>
    <row r="14" spans="1:8" ht="75.599999999999994" customHeight="1" x14ac:dyDescent="0.3">
      <c r="A14" s="186" t="s">
        <v>707</v>
      </c>
      <c r="B14" s="186"/>
      <c r="C14" s="187"/>
      <c r="D14" s="187"/>
      <c r="E14" s="187"/>
    </row>
    <row r="15" spans="1:8" x14ac:dyDescent="0.3">
      <c r="A15" s="185" t="s">
        <v>105</v>
      </c>
      <c r="B15" s="185"/>
    </row>
    <row r="16" spans="1:8" x14ac:dyDescent="0.3">
      <c r="A16" s="6"/>
      <c r="B16" s="6"/>
      <c r="C16" s="6"/>
      <c r="D16" s="6"/>
      <c r="E16" s="6"/>
      <c r="F16" s="6"/>
    </row>
    <row r="17" spans="1:10" ht="65.25" customHeight="1" x14ac:dyDescent="0.3">
      <c r="A17" s="6"/>
      <c r="B17" s="6"/>
      <c r="C17" s="6"/>
      <c r="D17" s="6"/>
      <c r="E17" s="6"/>
      <c r="F17" s="6"/>
      <c r="J17" s="6" t="s">
        <v>689</v>
      </c>
    </row>
    <row r="18" spans="1:10" ht="21.6" thickBot="1" x14ac:dyDescent="0.35">
      <c r="A18" s="188" t="s">
        <v>106</v>
      </c>
      <c r="B18" s="188"/>
      <c r="C18" s="188"/>
      <c r="D18" s="188"/>
      <c r="E18" s="188"/>
      <c r="F18" s="188"/>
      <c r="G18" s="188"/>
      <c r="H18" s="188"/>
    </row>
    <row r="19" spans="1:10" s="19" customFormat="1" ht="66" customHeight="1" x14ac:dyDescent="0.25">
      <c r="A19" s="173" t="s">
        <v>32</v>
      </c>
      <c r="B19" s="175" t="s">
        <v>33</v>
      </c>
      <c r="C19" s="177" t="s">
        <v>107</v>
      </c>
      <c r="D19" s="179" t="s">
        <v>709</v>
      </c>
      <c r="E19" s="180"/>
      <c r="F19" s="181" t="s">
        <v>690</v>
      </c>
      <c r="G19" s="180"/>
      <c r="H19" s="171" t="s">
        <v>2</v>
      </c>
    </row>
    <row r="20" spans="1:10" s="19" customFormat="1" ht="48" customHeight="1" thickBot="1" x14ac:dyDescent="0.3">
      <c r="A20" s="174"/>
      <c r="B20" s="176"/>
      <c r="C20" s="178"/>
      <c r="D20" s="163" t="s">
        <v>687</v>
      </c>
      <c r="E20" s="164" t="s">
        <v>4</v>
      </c>
      <c r="F20" s="164" t="s">
        <v>688</v>
      </c>
      <c r="G20" s="163" t="s">
        <v>686</v>
      </c>
      <c r="H20" s="172"/>
    </row>
    <row r="21" spans="1:10" s="10" customFormat="1" ht="16.2" thickBot="1" x14ac:dyDescent="0.35">
      <c r="A21" s="165">
        <v>1</v>
      </c>
      <c r="B21" s="166">
        <v>2</v>
      </c>
      <c r="C21" s="167">
        <v>3</v>
      </c>
      <c r="D21" s="166">
        <v>4</v>
      </c>
      <c r="E21" s="168">
        <v>5</v>
      </c>
      <c r="F21" s="168" t="s">
        <v>685</v>
      </c>
      <c r="G21" s="166">
        <v>7</v>
      </c>
      <c r="H21" s="169">
        <v>8</v>
      </c>
      <c r="I21" s="6"/>
    </row>
    <row r="22" spans="1:10" s="10" customFormat="1" ht="18.600000000000001" thickBot="1" x14ac:dyDescent="0.35">
      <c r="A22" s="189" t="s">
        <v>108</v>
      </c>
      <c r="B22" s="190"/>
      <c r="C22" s="190"/>
      <c r="D22" s="191"/>
      <c r="E22" s="191"/>
      <c r="F22" s="191"/>
      <c r="G22" s="191"/>
      <c r="H22" s="192"/>
      <c r="I22" s="6"/>
    </row>
    <row r="23" spans="1:10" s="10" customFormat="1" x14ac:dyDescent="0.3">
      <c r="A23" s="35" t="s">
        <v>34</v>
      </c>
      <c r="B23" s="36" t="s">
        <v>109</v>
      </c>
      <c r="C23" s="37" t="s">
        <v>693</v>
      </c>
      <c r="D23" s="209">
        <f>SUM(D24:D37)</f>
        <v>67.542419999999993</v>
      </c>
      <c r="E23" s="210">
        <f>SUM(E24:E37)</f>
        <v>63.508237716999993</v>
      </c>
      <c r="F23" s="210">
        <f>SUM(F24:F37)</f>
        <v>-4.0341822829999998</v>
      </c>
      <c r="G23" s="211">
        <f>F23/D23*100</f>
        <v>-5.972812764185826</v>
      </c>
      <c r="H23" s="38"/>
      <c r="I23" s="6"/>
    </row>
    <row r="24" spans="1:10" s="10" customFormat="1" x14ac:dyDescent="0.3">
      <c r="A24" s="39" t="s">
        <v>35</v>
      </c>
      <c r="B24" s="40" t="s">
        <v>110</v>
      </c>
      <c r="C24" s="41" t="s">
        <v>693</v>
      </c>
      <c r="D24" s="42"/>
      <c r="E24" s="43"/>
      <c r="F24" s="43"/>
      <c r="G24" s="44"/>
      <c r="H24" s="45"/>
      <c r="I24" s="6"/>
    </row>
    <row r="25" spans="1:10" s="10" customFormat="1" ht="31.2" x14ac:dyDescent="0.3">
      <c r="A25" s="39" t="s">
        <v>37</v>
      </c>
      <c r="B25" s="46" t="s">
        <v>111</v>
      </c>
      <c r="C25" s="41" t="s">
        <v>693</v>
      </c>
      <c r="D25" s="42"/>
      <c r="E25" s="43"/>
      <c r="F25" s="43"/>
      <c r="G25" s="44"/>
      <c r="H25" s="45"/>
      <c r="I25" s="6"/>
    </row>
    <row r="26" spans="1:10" s="10" customFormat="1" ht="31.2" x14ac:dyDescent="0.3">
      <c r="A26" s="39" t="s">
        <v>50</v>
      </c>
      <c r="B26" s="46" t="s">
        <v>112</v>
      </c>
      <c r="C26" s="41" t="s">
        <v>693</v>
      </c>
      <c r="D26" s="42"/>
      <c r="E26" s="43"/>
      <c r="F26" s="43"/>
      <c r="G26" s="44"/>
      <c r="H26" s="45"/>
      <c r="I26" s="6"/>
    </row>
    <row r="27" spans="1:10" s="10" customFormat="1" ht="31.2" x14ac:dyDescent="0.3">
      <c r="A27" s="39" t="s">
        <v>51</v>
      </c>
      <c r="B27" s="46" t="s">
        <v>113</v>
      </c>
      <c r="C27" s="41" t="s">
        <v>693</v>
      </c>
      <c r="D27" s="42"/>
      <c r="E27" s="43"/>
      <c r="F27" s="43"/>
      <c r="G27" s="44"/>
      <c r="H27" s="45"/>
      <c r="I27" s="6"/>
    </row>
    <row r="28" spans="1:10" s="10" customFormat="1" x14ac:dyDescent="0.3">
      <c r="A28" s="39" t="s">
        <v>53</v>
      </c>
      <c r="B28" s="40" t="s">
        <v>114</v>
      </c>
      <c r="C28" s="41" t="s">
        <v>693</v>
      </c>
      <c r="D28" s="42"/>
      <c r="E28" s="43"/>
      <c r="F28" s="43"/>
      <c r="G28" s="44"/>
      <c r="H28" s="45"/>
      <c r="I28" s="6"/>
    </row>
    <row r="29" spans="1:10" s="10" customFormat="1" x14ac:dyDescent="0.3">
      <c r="A29" s="39" t="s">
        <v>76</v>
      </c>
      <c r="B29" s="40" t="s">
        <v>115</v>
      </c>
      <c r="C29" s="41" t="s">
        <v>693</v>
      </c>
      <c r="D29" s="42">
        <v>65.942419999999998</v>
      </c>
      <c r="E29" s="43">
        <v>61.619280074999999</v>
      </c>
      <c r="F29" s="43">
        <f>E29-D29</f>
        <v>-4.3231399249999996</v>
      </c>
      <c r="G29" s="44">
        <f>F29/D29*100</f>
        <v>-6.5559315612014242</v>
      </c>
      <c r="H29" s="45"/>
      <c r="I29" s="6"/>
    </row>
    <row r="30" spans="1:10" s="10" customFormat="1" ht="15.75" customHeight="1" x14ac:dyDescent="0.3">
      <c r="A30" s="39" t="s">
        <v>77</v>
      </c>
      <c r="B30" s="40" t="s">
        <v>116</v>
      </c>
      <c r="C30" s="41" t="s">
        <v>693</v>
      </c>
      <c r="D30" s="42"/>
      <c r="E30" s="43"/>
      <c r="F30" s="43"/>
      <c r="G30" s="44"/>
      <c r="H30" s="45"/>
      <c r="I30" s="6"/>
    </row>
    <row r="31" spans="1:10" s="10" customFormat="1" x14ac:dyDescent="0.3">
      <c r="A31" s="39" t="s">
        <v>117</v>
      </c>
      <c r="B31" s="40" t="s">
        <v>118</v>
      </c>
      <c r="C31" s="41" t="s">
        <v>693</v>
      </c>
      <c r="D31" s="42">
        <v>0.1</v>
      </c>
      <c r="E31" s="43">
        <v>0.10377536699999999</v>
      </c>
      <c r="F31" s="43">
        <f>E31-D31</f>
        <v>3.7753669999999878E-3</v>
      </c>
      <c r="G31" s="44">
        <f>F31/D31*100</f>
        <v>3.7753669999999877</v>
      </c>
      <c r="H31" s="45"/>
      <c r="I31" s="6"/>
    </row>
    <row r="32" spans="1:10" s="10" customFormat="1" x14ac:dyDescent="0.3">
      <c r="A32" s="39" t="s">
        <v>119</v>
      </c>
      <c r="B32" s="40" t="s">
        <v>120</v>
      </c>
      <c r="C32" s="41" t="s">
        <v>693</v>
      </c>
      <c r="D32" s="42"/>
      <c r="E32" s="43"/>
      <c r="F32" s="43"/>
      <c r="G32" s="44"/>
      <c r="H32" s="45"/>
      <c r="I32" s="6"/>
    </row>
    <row r="33" spans="1:9" s="10" customFormat="1" x14ac:dyDescent="0.3">
      <c r="A33" s="39" t="s">
        <v>121</v>
      </c>
      <c r="B33" s="40" t="s">
        <v>122</v>
      </c>
      <c r="C33" s="41" t="s">
        <v>693</v>
      </c>
      <c r="D33" s="42"/>
      <c r="E33" s="43"/>
      <c r="F33" s="43"/>
      <c r="G33" s="44"/>
      <c r="H33" s="45"/>
      <c r="I33" s="6"/>
    </row>
    <row r="34" spans="1:9" s="10" customFormat="1" ht="31.2" x14ac:dyDescent="0.3">
      <c r="A34" s="39" t="s">
        <v>123</v>
      </c>
      <c r="B34" s="46" t="s">
        <v>124</v>
      </c>
      <c r="C34" s="41" t="s">
        <v>693</v>
      </c>
      <c r="D34" s="42"/>
      <c r="E34" s="43"/>
      <c r="F34" s="43"/>
      <c r="G34" s="44"/>
      <c r="H34" s="45"/>
      <c r="I34" s="6"/>
    </row>
    <row r="35" spans="1:9" s="10" customFormat="1" x14ac:dyDescent="0.3">
      <c r="A35" s="39" t="s">
        <v>125</v>
      </c>
      <c r="B35" s="47" t="s">
        <v>48</v>
      </c>
      <c r="C35" s="41" t="s">
        <v>693</v>
      </c>
      <c r="D35" s="42"/>
      <c r="E35" s="43"/>
      <c r="F35" s="43"/>
      <c r="G35" s="44"/>
      <c r="H35" s="45"/>
      <c r="I35" s="6"/>
    </row>
    <row r="36" spans="1:9" s="10" customFormat="1" x14ac:dyDescent="0.3">
      <c r="A36" s="39" t="s">
        <v>126</v>
      </c>
      <c r="B36" s="47" t="s">
        <v>49</v>
      </c>
      <c r="C36" s="41" t="s">
        <v>693</v>
      </c>
      <c r="D36" s="42"/>
      <c r="E36" s="43"/>
      <c r="F36" s="43"/>
      <c r="G36" s="44"/>
      <c r="H36" s="45"/>
      <c r="I36" s="6"/>
    </row>
    <row r="37" spans="1:9" s="10" customFormat="1" ht="16.2" thickBot="1" x14ac:dyDescent="0.35">
      <c r="A37" s="39" t="s">
        <v>127</v>
      </c>
      <c r="B37" s="40" t="s">
        <v>128</v>
      </c>
      <c r="C37" s="41" t="s">
        <v>693</v>
      </c>
      <c r="D37" s="42">
        <v>1.5</v>
      </c>
      <c r="E37" s="43">
        <v>1.7851822749999999</v>
      </c>
      <c r="F37" s="43">
        <f>E37-D37</f>
        <v>0.28518227499999993</v>
      </c>
      <c r="G37" s="44">
        <f>F37/D37*100</f>
        <v>19.012151666666664</v>
      </c>
      <c r="H37" s="45"/>
      <c r="I37" s="6"/>
    </row>
    <row r="38" spans="1:9" s="10" customFormat="1" ht="31.2" x14ac:dyDescent="0.3">
      <c r="A38" s="39" t="s">
        <v>81</v>
      </c>
      <c r="B38" s="36" t="s">
        <v>129</v>
      </c>
      <c r="C38" s="41" t="s">
        <v>693</v>
      </c>
      <c r="D38" s="42">
        <f>D44+D46+D52+D53+D67+D68+D69+D71</f>
        <v>67.229669999999999</v>
      </c>
      <c r="E38" s="212">
        <f>E44+E46+E52+E53+E67+E68+E69+E71</f>
        <v>61.640453440000009</v>
      </c>
      <c r="F38" s="43">
        <f>E38-D38</f>
        <v>-5.5892165599999899</v>
      </c>
      <c r="G38" s="48">
        <f>F38/D38*100</f>
        <v>-8.3136159377250998</v>
      </c>
      <c r="H38" s="45"/>
      <c r="I38" s="6"/>
    </row>
    <row r="39" spans="1:9" s="10" customFormat="1" x14ac:dyDescent="0.3">
      <c r="A39" s="39" t="s">
        <v>83</v>
      </c>
      <c r="B39" s="40" t="s">
        <v>110</v>
      </c>
      <c r="C39" s="41" t="s">
        <v>693</v>
      </c>
      <c r="D39" s="42"/>
      <c r="E39" s="43"/>
      <c r="F39" s="43"/>
      <c r="G39" s="48"/>
      <c r="H39" s="45"/>
      <c r="I39" s="6"/>
    </row>
    <row r="40" spans="1:9" s="10" customFormat="1" ht="31.2" x14ac:dyDescent="0.3">
      <c r="A40" s="39" t="s">
        <v>130</v>
      </c>
      <c r="B40" s="49" t="s">
        <v>111</v>
      </c>
      <c r="C40" s="41" t="s">
        <v>693</v>
      </c>
      <c r="D40" s="42"/>
      <c r="E40" s="43"/>
      <c r="F40" s="43"/>
      <c r="G40" s="48"/>
      <c r="H40" s="45"/>
      <c r="I40" s="6"/>
    </row>
    <row r="41" spans="1:9" s="10" customFormat="1" ht="31.2" x14ac:dyDescent="0.3">
      <c r="A41" s="39" t="s">
        <v>131</v>
      </c>
      <c r="B41" s="49" t="s">
        <v>112</v>
      </c>
      <c r="C41" s="41" t="s">
        <v>693</v>
      </c>
      <c r="D41" s="42"/>
      <c r="E41" s="43"/>
      <c r="F41" s="43"/>
      <c r="G41" s="48"/>
      <c r="H41" s="45"/>
      <c r="I41" s="6"/>
    </row>
    <row r="42" spans="1:9" s="10" customFormat="1" ht="31.2" x14ac:dyDescent="0.3">
      <c r="A42" s="39" t="s">
        <v>132</v>
      </c>
      <c r="B42" s="49" t="s">
        <v>113</v>
      </c>
      <c r="C42" s="41" t="s">
        <v>693</v>
      </c>
      <c r="D42" s="42"/>
      <c r="E42" s="43"/>
      <c r="F42" s="43"/>
      <c r="G42" s="48"/>
      <c r="H42" s="45"/>
      <c r="I42" s="6"/>
    </row>
    <row r="43" spans="1:9" s="10" customFormat="1" x14ac:dyDescent="0.3">
      <c r="A43" s="39" t="s">
        <v>85</v>
      </c>
      <c r="B43" s="40" t="s">
        <v>114</v>
      </c>
      <c r="C43" s="41" t="s">
        <v>693</v>
      </c>
      <c r="D43" s="42"/>
      <c r="E43" s="43"/>
      <c r="F43" s="43"/>
      <c r="G43" s="48"/>
      <c r="H43" s="45"/>
      <c r="I43" s="6"/>
    </row>
    <row r="44" spans="1:9" s="10" customFormat="1" x14ac:dyDescent="0.3">
      <c r="A44" s="39" t="s">
        <v>87</v>
      </c>
      <c r="B44" s="40" t="s">
        <v>115</v>
      </c>
      <c r="C44" s="41" t="s">
        <v>693</v>
      </c>
      <c r="D44" s="42">
        <v>23.018999999999998</v>
      </c>
      <c r="E44" s="43">
        <v>24.363453440000001</v>
      </c>
      <c r="F44" s="43">
        <f>E44-D44</f>
        <v>1.3444534400000023</v>
      </c>
      <c r="G44" s="48">
        <f>F44/D44*100</f>
        <v>5.8406248751031864</v>
      </c>
      <c r="H44" s="45"/>
      <c r="I44" s="6"/>
    </row>
    <row r="45" spans="1:9" s="10" customFormat="1" x14ac:dyDescent="0.3">
      <c r="A45" s="39" t="s">
        <v>88</v>
      </c>
      <c r="B45" s="40" t="s">
        <v>116</v>
      </c>
      <c r="C45" s="41" t="s">
        <v>693</v>
      </c>
      <c r="D45" s="42"/>
      <c r="E45" s="43"/>
      <c r="F45" s="43"/>
      <c r="G45" s="48"/>
      <c r="H45" s="45"/>
      <c r="I45" s="6"/>
    </row>
    <row r="46" spans="1:9" s="10" customFormat="1" x14ac:dyDescent="0.3">
      <c r="A46" s="39" t="s">
        <v>90</v>
      </c>
      <c r="B46" s="40" t="s">
        <v>118</v>
      </c>
      <c r="C46" s="41" t="s">
        <v>693</v>
      </c>
      <c r="D46" s="42">
        <v>0.1</v>
      </c>
      <c r="E46" s="43">
        <v>0.19600000000000001</v>
      </c>
      <c r="F46" s="43">
        <f>E46-D46</f>
        <v>9.6000000000000002E-2</v>
      </c>
      <c r="G46" s="48">
        <f>F46/D46*100</f>
        <v>96</v>
      </c>
      <c r="H46" s="45"/>
      <c r="I46" s="6"/>
    </row>
    <row r="47" spans="1:9" s="10" customFormat="1" x14ac:dyDescent="0.3">
      <c r="A47" s="39" t="s">
        <v>100</v>
      </c>
      <c r="B47" s="40" t="s">
        <v>120</v>
      </c>
      <c r="C47" s="41" t="s">
        <v>693</v>
      </c>
      <c r="D47" s="42"/>
      <c r="E47" s="43"/>
      <c r="F47" s="43"/>
      <c r="G47" s="48"/>
      <c r="H47" s="45"/>
      <c r="I47" s="6"/>
    </row>
    <row r="48" spans="1:9" s="10" customFormat="1" ht="15.75" customHeight="1" x14ac:dyDescent="0.3">
      <c r="A48" s="39" t="s">
        <v>102</v>
      </c>
      <c r="B48" s="40" t="s">
        <v>122</v>
      </c>
      <c r="C48" s="41" t="s">
        <v>693</v>
      </c>
      <c r="D48" s="42"/>
      <c r="E48" s="43"/>
      <c r="F48" s="43"/>
      <c r="G48" s="48"/>
      <c r="H48" s="45"/>
      <c r="I48" s="6"/>
    </row>
    <row r="49" spans="1:9" s="10" customFormat="1" ht="31.2" x14ac:dyDescent="0.3">
      <c r="A49" s="39" t="s">
        <v>133</v>
      </c>
      <c r="B49" s="46" t="s">
        <v>124</v>
      </c>
      <c r="C49" s="41" t="s">
        <v>693</v>
      </c>
      <c r="D49" s="42"/>
      <c r="E49" s="43"/>
      <c r="F49" s="43"/>
      <c r="G49" s="48"/>
      <c r="H49" s="45"/>
      <c r="I49" s="6"/>
    </row>
    <row r="50" spans="1:9" s="10" customFormat="1" x14ac:dyDescent="0.3">
      <c r="A50" s="39" t="s">
        <v>134</v>
      </c>
      <c r="B50" s="49" t="s">
        <v>48</v>
      </c>
      <c r="C50" s="41" t="s">
        <v>693</v>
      </c>
      <c r="D50" s="42"/>
      <c r="E50" s="43"/>
      <c r="F50" s="43"/>
      <c r="G50" s="48"/>
      <c r="H50" s="45"/>
      <c r="I50" s="6"/>
    </row>
    <row r="51" spans="1:9" s="10" customFormat="1" x14ac:dyDescent="0.3">
      <c r="A51" s="39" t="s">
        <v>135</v>
      </c>
      <c r="B51" s="49" t="s">
        <v>49</v>
      </c>
      <c r="C51" s="41" t="s">
        <v>693</v>
      </c>
      <c r="D51" s="42"/>
      <c r="E51" s="43"/>
      <c r="F51" s="43"/>
      <c r="G51" s="48"/>
      <c r="H51" s="45"/>
      <c r="I51" s="6"/>
    </row>
    <row r="52" spans="1:9" s="10" customFormat="1" x14ac:dyDescent="0.3">
      <c r="A52" s="39" t="s">
        <v>136</v>
      </c>
      <c r="B52" s="40" t="s">
        <v>128</v>
      </c>
      <c r="C52" s="41" t="s">
        <v>693</v>
      </c>
      <c r="D52" s="42">
        <v>1.4</v>
      </c>
      <c r="E52" s="43">
        <v>1.3939999999999999</v>
      </c>
      <c r="F52" s="43">
        <f>E52-D52</f>
        <v>-6.0000000000000053E-3</v>
      </c>
      <c r="G52" s="48">
        <f>F52/D52*100</f>
        <v>-0.42857142857142894</v>
      </c>
      <c r="H52" s="45"/>
      <c r="I52" s="6"/>
    </row>
    <row r="53" spans="1:9" s="10" customFormat="1" x14ac:dyDescent="0.3">
      <c r="A53" s="39" t="s">
        <v>137</v>
      </c>
      <c r="B53" s="50" t="s">
        <v>138</v>
      </c>
      <c r="C53" s="41" t="s">
        <v>693</v>
      </c>
      <c r="D53" s="42">
        <f>D54+D56+D60+D61</f>
        <v>28.976579999999998</v>
      </c>
      <c r="E53" s="212">
        <f>E54+E56+E60+E61</f>
        <v>20.048000000000002</v>
      </c>
      <c r="F53" s="43">
        <f>E53-D53</f>
        <v>-8.9285799999999966</v>
      </c>
      <c r="G53" s="48">
        <f>F53/D53*100</f>
        <v>-30.813091123935248</v>
      </c>
      <c r="H53" s="45"/>
      <c r="I53" s="6"/>
    </row>
    <row r="54" spans="1:9" s="10" customFormat="1" x14ac:dyDescent="0.3">
      <c r="A54" s="39" t="s">
        <v>130</v>
      </c>
      <c r="B54" s="49" t="s">
        <v>139</v>
      </c>
      <c r="C54" s="41" t="s">
        <v>693</v>
      </c>
      <c r="D54" s="42">
        <v>0.59499999999999997</v>
      </c>
      <c r="E54" s="43">
        <v>0.59199999999999997</v>
      </c>
      <c r="F54" s="43">
        <f>E54-D54</f>
        <v>-3.0000000000000027E-3</v>
      </c>
      <c r="G54" s="48">
        <f>F54/D54*100</f>
        <v>-0.50420168067226934</v>
      </c>
      <c r="H54" s="45"/>
      <c r="I54" s="6"/>
    </row>
    <row r="55" spans="1:9" s="10" customFormat="1" x14ac:dyDescent="0.3">
      <c r="A55" s="39" t="s">
        <v>131</v>
      </c>
      <c r="B55" s="47" t="s">
        <v>140</v>
      </c>
      <c r="C55" s="41" t="s">
        <v>693</v>
      </c>
      <c r="D55" s="42"/>
      <c r="E55" s="43"/>
      <c r="F55" s="43"/>
      <c r="G55" s="48"/>
      <c r="H55" s="45"/>
      <c r="I55" s="6"/>
    </row>
    <row r="56" spans="1:9" s="10" customFormat="1" x14ac:dyDescent="0.3">
      <c r="A56" s="39" t="s">
        <v>141</v>
      </c>
      <c r="B56" s="51" t="s">
        <v>142</v>
      </c>
      <c r="C56" s="41" t="s">
        <v>693</v>
      </c>
      <c r="D56" s="42">
        <f>D57</f>
        <v>24.339580000000002</v>
      </c>
      <c r="E56" s="212">
        <f t="shared" ref="E56:G56" si="0">E57</f>
        <v>15.476000000000001</v>
      </c>
      <c r="F56" s="212">
        <f t="shared" si="0"/>
        <v>-8.8635800000000007</v>
      </c>
      <c r="G56" s="213">
        <f t="shared" si="0"/>
        <v>-36.4163227138677</v>
      </c>
      <c r="H56" s="45"/>
      <c r="I56" s="6"/>
    </row>
    <row r="57" spans="1:9" s="10" customFormat="1" x14ac:dyDescent="0.3">
      <c r="A57" s="39" t="s">
        <v>143</v>
      </c>
      <c r="B57" s="52" t="s">
        <v>144</v>
      </c>
      <c r="C57" s="41" t="s">
        <v>693</v>
      </c>
      <c r="D57" s="42">
        <v>24.339580000000002</v>
      </c>
      <c r="E57" s="43">
        <v>15.476000000000001</v>
      </c>
      <c r="F57" s="43">
        <f>E57-D57</f>
        <v>-8.8635800000000007</v>
      </c>
      <c r="G57" s="48">
        <f>F57/D57*100</f>
        <v>-36.4163227138677</v>
      </c>
      <c r="H57" s="170"/>
      <c r="I57" s="6"/>
    </row>
    <row r="58" spans="1:9" s="10" customFormat="1" x14ac:dyDescent="0.3">
      <c r="A58" s="39" t="s">
        <v>145</v>
      </c>
      <c r="B58" s="53" t="s">
        <v>146</v>
      </c>
      <c r="C58" s="41" t="s">
        <v>693</v>
      </c>
      <c r="D58" s="42"/>
      <c r="E58" s="43"/>
      <c r="F58" s="43"/>
      <c r="G58" s="48"/>
      <c r="H58" s="45"/>
      <c r="I58" s="6"/>
    </row>
    <row r="59" spans="1:9" s="10" customFormat="1" ht="15.75" customHeight="1" x14ac:dyDescent="0.3">
      <c r="A59" s="39" t="s">
        <v>147</v>
      </c>
      <c r="B59" s="51" t="s">
        <v>148</v>
      </c>
      <c r="C59" s="41" t="s">
        <v>693</v>
      </c>
      <c r="D59" s="42"/>
      <c r="E59" s="43"/>
      <c r="F59" s="43"/>
      <c r="G59" s="48"/>
      <c r="H59" s="54"/>
      <c r="I59" s="6"/>
    </row>
    <row r="60" spans="1:9" s="10" customFormat="1" ht="15.6" customHeight="1" x14ac:dyDescent="0.3">
      <c r="A60" s="39" t="s">
        <v>132</v>
      </c>
      <c r="B60" s="47" t="s">
        <v>149</v>
      </c>
      <c r="C60" s="41" t="s">
        <v>693</v>
      </c>
      <c r="D60" s="42">
        <v>2.2989999999999999</v>
      </c>
      <c r="E60" s="43">
        <v>2.206</v>
      </c>
      <c r="F60" s="43">
        <f>E60-D60</f>
        <v>-9.2999999999999972E-2</v>
      </c>
      <c r="G60" s="48">
        <f>F60/D60*100</f>
        <v>-4.0452370595911251</v>
      </c>
      <c r="H60" s="199"/>
      <c r="I60" s="6"/>
    </row>
    <row r="61" spans="1:9" s="10" customFormat="1" ht="63" customHeight="1" x14ac:dyDescent="0.3">
      <c r="A61" s="39" t="s">
        <v>150</v>
      </c>
      <c r="B61" s="47" t="s">
        <v>151</v>
      </c>
      <c r="C61" s="41" t="s">
        <v>693</v>
      </c>
      <c r="D61" s="42">
        <v>1.7430000000000001</v>
      </c>
      <c r="E61" s="43">
        <f>2.176-0.402</f>
        <v>1.774</v>
      </c>
      <c r="F61" s="43">
        <f>E61-D61</f>
        <v>3.0999999999999917E-2</v>
      </c>
      <c r="G61" s="48">
        <f>F61/D61*100</f>
        <v>1.7785427423981592</v>
      </c>
      <c r="H61" s="200"/>
      <c r="I61" s="6"/>
    </row>
    <row r="62" spans="1:9" s="10" customFormat="1" x14ac:dyDescent="0.3">
      <c r="A62" s="39" t="s">
        <v>152</v>
      </c>
      <c r="B62" s="50" t="s">
        <v>153</v>
      </c>
      <c r="C62" s="41" t="s">
        <v>693</v>
      </c>
      <c r="D62" s="42"/>
      <c r="E62" s="43"/>
      <c r="F62" s="43"/>
      <c r="G62" s="48"/>
      <c r="H62" s="55"/>
      <c r="I62" s="6"/>
    </row>
    <row r="63" spans="1:9" s="10" customFormat="1" ht="31.2" x14ac:dyDescent="0.3">
      <c r="A63" s="39" t="s">
        <v>154</v>
      </c>
      <c r="B63" s="49" t="s">
        <v>155</v>
      </c>
      <c r="C63" s="41" t="s">
        <v>693</v>
      </c>
      <c r="D63" s="42"/>
      <c r="E63" s="43"/>
      <c r="F63" s="43"/>
      <c r="G63" s="48"/>
      <c r="H63" s="45"/>
      <c r="I63" s="6"/>
    </row>
    <row r="64" spans="1:9" s="10" customFormat="1" ht="31.2" x14ac:dyDescent="0.3">
      <c r="A64" s="39" t="s">
        <v>156</v>
      </c>
      <c r="B64" s="49" t="s">
        <v>157</v>
      </c>
      <c r="C64" s="41" t="s">
        <v>693</v>
      </c>
      <c r="D64" s="42"/>
      <c r="E64" s="43"/>
      <c r="F64" s="43"/>
      <c r="G64" s="48"/>
      <c r="H64" s="45"/>
      <c r="I64" s="6"/>
    </row>
    <row r="65" spans="1:9" s="10" customFormat="1" x14ac:dyDescent="0.3">
      <c r="A65" s="39" t="s">
        <v>158</v>
      </c>
      <c r="B65" s="47" t="s">
        <v>159</v>
      </c>
      <c r="C65" s="41" t="s">
        <v>693</v>
      </c>
      <c r="D65" s="42"/>
      <c r="E65" s="43"/>
      <c r="F65" s="43"/>
      <c r="G65" s="48"/>
      <c r="H65" s="45"/>
      <c r="I65" s="6"/>
    </row>
    <row r="66" spans="1:9" s="10" customFormat="1" x14ac:dyDescent="0.3">
      <c r="A66" s="39" t="s">
        <v>160</v>
      </c>
      <c r="B66" s="47" t="s">
        <v>161</v>
      </c>
      <c r="C66" s="41" t="s">
        <v>693</v>
      </c>
      <c r="D66" s="42"/>
      <c r="E66" s="43"/>
      <c r="F66" s="43"/>
      <c r="G66" s="48"/>
      <c r="H66" s="45"/>
      <c r="I66" s="6"/>
    </row>
    <row r="67" spans="1:9" s="10" customFormat="1" x14ac:dyDescent="0.3">
      <c r="A67" s="39" t="s">
        <v>162</v>
      </c>
      <c r="B67" s="47" t="s">
        <v>163</v>
      </c>
      <c r="C67" s="41" t="s">
        <v>693</v>
      </c>
      <c r="D67" s="42">
        <v>0.4</v>
      </c>
      <c r="E67" s="43">
        <v>0.40200000000000002</v>
      </c>
      <c r="F67" s="43">
        <f>E67-D67</f>
        <v>2.0000000000000018E-3</v>
      </c>
      <c r="G67" s="48">
        <f>F67/D67*100</f>
        <v>0.50000000000000044</v>
      </c>
      <c r="H67" s="45"/>
      <c r="I67" s="6"/>
    </row>
    <row r="68" spans="1:9" s="10" customFormat="1" x14ac:dyDescent="0.3">
      <c r="A68" s="39" t="s">
        <v>164</v>
      </c>
      <c r="B68" s="50" t="s">
        <v>165</v>
      </c>
      <c r="C68" s="41" t="s">
        <v>693</v>
      </c>
      <c r="D68" s="42">
        <v>10.672330000000001</v>
      </c>
      <c r="E68" s="43">
        <v>10.111000000000001</v>
      </c>
      <c r="F68" s="43">
        <f>E68-D68</f>
        <v>-0.56132999999999988</v>
      </c>
      <c r="G68" s="48">
        <f>F68/D68*100</f>
        <v>-5.2596761906725131</v>
      </c>
      <c r="H68" s="45"/>
      <c r="I68" s="6"/>
    </row>
    <row r="69" spans="1:9" s="10" customFormat="1" x14ac:dyDescent="0.3">
      <c r="A69" s="39" t="s">
        <v>166</v>
      </c>
      <c r="B69" s="50" t="s">
        <v>167</v>
      </c>
      <c r="C69" s="41" t="s">
        <v>693</v>
      </c>
      <c r="D69" s="42">
        <v>2.52176</v>
      </c>
      <c r="E69" s="43">
        <v>4.9859999999999998</v>
      </c>
      <c r="F69" s="43">
        <f>E69-D69</f>
        <v>2.4642399999999998</v>
      </c>
      <c r="G69" s="48">
        <f>F69/D69*100</f>
        <v>97.719053359558387</v>
      </c>
      <c r="H69" s="45"/>
      <c r="I69" s="6"/>
    </row>
    <row r="70" spans="1:9" s="10" customFormat="1" x14ac:dyDescent="0.3">
      <c r="A70" s="39" t="s">
        <v>168</v>
      </c>
      <c r="B70" s="50" t="s">
        <v>169</v>
      </c>
      <c r="C70" s="41" t="s">
        <v>693</v>
      </c>
      <c r="D70" s="42"/>
      <c r="E70" s="43"/>
      <c r="F70" s="43"/>
      <c r="G70" s="48"/>
      <c r="H70" s="45"/>
      <c r="I70" s="6"/>
    </row>
    <row r="71" spans="1:9" s="10" customFormat="1" x14ac:dyDescent="0.3">
      <c r="A71" s="39" t="s">
        <v>92</v>
      </c>
      <c r="B71" s="47" t="s">
        <v>170</v>
      </c>
      <c r="C71" s="41" t="s">
        <v>693</v>
      </c>
      <c r="D71" s="42">
        <v>0.14000000000000001</v>
      </c>
      <c r="E71" s="43">
        <v>0.14000000000000001</v>
      </c>
      <c r="F71" s="43">
        <f>E71-D71</f>
        <v>0</v>
      </c>
      <c r="G71" s="48">
        <f>F71/D71*100</f>
        <v>0</v>
      </c>
      <c r="H71" s="45"/>
      <c r="I71" s="6"/>
    </row>
    <row r="72" spans="1:9" s="10" customFormat="1" x14ac:dyDescent="0.3">
      <c r="A72" s="39" t="s">
        <v>96</v>
      </c>
      <c r="B72" s="47" t="s">
        <v>171</v>
      </c>
      <c r="C72" s="41" t="s">
        <v>693</v>
      </c>
      <c r="D72" s="42"/>
      <c r="E72" s="43"/>
      <c r="F72" s="43"/>
      <c r="G72" s="48"/>
      <c r="H72" s="45"/>
      <c r="I72" s="6"/>
    </row>
    <row r="73" spans="1:9" s="10" customFormat="1" x14ac:dyDescent="0.3">
      <c r="A73" s="39" t="s">
        <v>172</v>
      </c>
      <c r="B73" s="50" t="s">
        <v>173</v>
      </c>
      <c r="C73" s="41" t="s">
        <v>693</v>
      </c>
      <c r="D73" s="42"/>
      <c r="E73" s="43"/>
      <c r="F73" s="43"/>
      <c r="G73" s="48"/>
      <c r="H73" s="45"/>
      <c r="I73" s="6"/>
    </row>
    <row r="74" spans="1:9" s="10" customFormat="1" x14ac:dyDescent="0.3">
      <c r="A74" s="39" t="s">
        <v>174</v>
      </c>
      <c r="B74" s="47" t="s">
        <v>175</v>
      </c>
      <c r="C74" s="41" t="s">
        <v>693</v>
      </c>
      <c r="D74" s="42"/>
      <c r="E74" s="43"/>
      <c r="F74" s="43"/>
      <c r="G74" s="48"/>
      <c r="H74" s="45"/>
      <c r="I74" s="6"/>
    </row>
    <row r="75" spans="1:9" s="10" customFormat="1" x14ac:dyDescent="0.3">
      <c r="A75" s="39" t="s">
        <v>176</v>
      </c>
      <c r="B75" s="47" t="s">
        <v>177</v>
      </c>
      <c r="C75" s="41" t="s">
        <v>693</v>
      </c>
      <c r="D75" s="42"/>
      <c r="E75" s="43"/>
      <c r="F75" s="43"/>
      <c r="G75" s="48"/>
      <c r="H75" s="45"/>
      <c r="I75" s="6"/>
    </row>
    <row r="76" spans="1:9" s="10" customFormat="1" ht="16.2" thickBot="1" x14ac:dyDescent="0.35">
      <c r="A76" s="56" t="s">
        <v>178</v>
      </c>
      <c r="B76" s="57" t="s">
        <v>179</v>
      </c>
      <c r="C76" s="58" t="s">
        <v>693</v>
      </c>
      <c r="D76" s="59"/>
      <c r="E76" s="60"/>
      <c r="F76" s="60"/>
      <c r="G76" s="61"/>
      <c r="H76" s="62"/>
      <c r="I76" s="6"/>
    </row>
    <row r="77" spans="1:9" s="10" customFormat="1" x14ac:dyDescent="0.3">
      <c r="A77" s="35" t="s">
        <v>180</v>
      </c>
      <c r="B77" s="63" t="s">
        <v>181</v>
      </c>
      <c r="C77" s="64" t="s">
        <v>693</v>
      </c>
      <c r="D77" s="65"/>
      <c r="E77" s="66"/>
      <c r="F77" s="66"/>
      <c r="G77" s="66"/>
      <c r="H77" s="67"/>
      <c r="I77" s="6"/>
    </row>
    <row r="78" spans="1:9" s="10" customFormat="1" x14ac:dyDescent="0.3">
      <c r="A78" s="39" t="s">
        <v>182</v>
      </c>
      <c r="B78" s="47" t="s">
        <v>183</v>
      </c>
      <c r="C78" s="68" t="s">
        <v>693</v>
      </c>
      <c r="D78" s="69"/>
      <c r="E78" s="43"/>
      <c r="F78" s="43"/>
      <c r="G78" s="43"/>
      <c r="H78" s="70"/>
      <c r="I78" s="6"/>
    </row>
    <row r="79" spans="1:9" s="10" customFormat="1" x14ac:dyDescent="0.3">
      <c r="A79" s="39" t="s">
        <v>184</v>
      </c>
      <c r="B79" s="47" t="s">
        <v>185</v>
      </c>
      <c r="C79" s="68" t="s">
        <v>693</v>
      </c>
      <c r="D79" s="69"/>
      <c r="E79" s="43"/>
      <c r="F79" s="43"/>
      <c r="G79" s="43"/>
      <c r="H79" s="70"/>
      <c r="I79" s="6"/>
    </row>
    <row r="80" spans="1:9" s="10" customFormat="1" ht="16.2" thickBot="1" x14ac:dyDescent="0.35">
      <c r="A80" s="71" t="s">
        <v>186</v>
      </c>
      <c r="B80" s="72" t="s">
        <v>187</v>
      </c>
      <c r="C80" s="73" t="s">
        <v>693</v>
      </c>
      <c r="D80" s="74"/>
      <c r="E80" s="60"/>
      <c r="F80" s="60"/>
      <c r="G80" s="60"/>
      <c r="H80" s="75"/>
      <c r="I80" s="6"/>
    </row>
    <row r="81" spans="1:9" s="10" customFormat="1" ht="62.4" x14ac:dyDescent="0.3">
      <c r="A81" s="76" t="s">
        <v>188</v>
      </c>
      <c r="B81" s="77" t="s">
        <v>189</v>
      </c>
      <c r="C81" s="78" t="s">
        <v>693</v>
      </c>
      <c r="D81" s="214">
        <f>D23-D38</f>
        <v>0.31274999999999409</v>
      </c>
      <c r="E81" s="215">
        <f>E23-E38</f>
        <v>1.8677842769999842</v>
      </c>
      <c r="F81" s="66">
        <f>E81-D81</f>
        <v>1.5550342769999901</v>
      </c>
      <c r="G81" s="66">
        <f>F81/D81*100</f>
        <v>497.21319808154101</v>
      </c>
      <c r="H81" s="79" t="str">
        <f>H139</f>
        <v xml:space="preserve"> По решению суда были приняты на расход оспариваемые суммы за передачу электроэнергии  ПАО "МРСК Северного Кавказа" </v>
      </c>
      <c r="I81" s="21"/>
    </row>
    <row r="82" spans="1:9" s="10" customFormat="1" x14ac:dyDescent="0.3">
      <c r="A82" s="39" t="s">
        <v>190</v>
      </c>
      <c r="B82" s="40" t="s">
        <v>110</v>
      </c>
      <c r="C82" s="68" t="s">
        <v>693</v>
      </c>
      <c r="D82" s="80"/>
      <c r="E82" s="43"/>
      <c r="F82" s="43"/>
      <c r="G82" s="43"/>
      <c r="H82" s="70"/>
      <c r="I82" s="6"/>
    </row>
    <row r="83" spans="1:9" s="10" customFormat="1" ht="31.2" x14ac:dyDescent="0.3">
      <c r="A83" s="39" t="s">
        <v>191</v>
      </c>
      <c r="B83" s="49" t="s">
        <v>111</v>
      </c>
      <c r="C83" s="68" t="s">
        <v>693</v>
      </c>
      <c r="D83" s="80"/>
      <c r="E83" s="43"/>
      <c r="F83" s="43"/>
      <c r="G83" s="43"/>
      <c r="H83" s="70"/>
      <c r="I83" s="6"/>
    </row>
    <row r="84" spans="1:9" s="10" customFormat="1" ht="31.2" x14ac:dyDescent="0.3">
      <c r="A84" s="39" t="s">
        <v>192</v>
      </c>
      <c r="B84" s="49" t="s">
        <v>112</v>
      </c>
      <c r="C84" s="68" t="s">
        <v>693</v>
      </c>
      <c r="D84" s="80"/>
      <c r="E84" s="43"/>
      <c r="F84" s="43"/>
      <c r="G84" s="43"/>
      <c r="H84" s="70"/>
      <c r="I84" s="6"/>
    </row>
    <row r="85" spans="1:9" s="10" customFormat="1" ht="31.2" x14ac:dyDescent="0.3">
      <c r="A85" s="39" t="s">
        <v>193</v>
      </c>
      <c r="B85" s="49" t="s">
        <v>113</v>
      </c>
      <c r="C85" s="68" t="s">
        <v>693</v>
      </c>
      <c r="D85" s="80"/>
      <c r="E85" s="43"/>
      <c r="F85" s="43"/>
      <c r="G85" s="43"/>
      <c r="H85" s="81"/>
      <c r="I85" s="6"/>
    </row>
    <row r="86" spans="1:9" s="10" customFormat="1" x14ac:dyDescent="0.3">
      <c r="A86" s="39" t="s">
        <v>194</v>
      </c>
      <c r="B86" s="40" t="s">
        <v>114</v>
      </c>
      <c r="C86" s="68" t="s">
        <v>693</v>
      </c>
      <c r="D86" s="80"/>
      <c r="E86" s="43"/>
      <c r="F86" s="43"/>
      <c r="G86" s="43"/>
      <c r="H86" s="81"/>
      <c r="I86" s="6"/>
    </row>
    <row r="87" spans="1:9" s="10" customFormat="1" x14ac:dyDescent="0.3">
      <c r="A87" s="39" t="s">
        <v>195</v>
      </c>
      <c r="B87" s="40" t="s">
        <v>115</v>
      </c>
      <c r="C87" s="68" t="s">
        <v>693</v>
      </c>
      <c r="D87" s="214">
        <f t="shared" ref="D87:D95" si="1">D29-D44</f>
        <v>42.92342</v>
      </c>
      <c r="E87" s="215">
        <f t="shared" ref="E87:E95" si="2">E29-E44</f>
        <v>37.255826634999998</v>
      </c>
      <c r="F87" s="66">
        <f t="shared" ref="F87:F95" si="3">E87-D87</f>
        <v>-5.6675933650000019</v>
      </c>
      <c r="G87" s="66">
        <f t="shared" ref="G87" si="4">F87/D87*100</f>
        <v>-13.203965026551941</v>
      </c>
      <c r="H87" s="81"/>
      <c r="I87" s="6"/>
    </row>
    <row r="88" spans="1:9" s="10" customFormat="1" x14ac:dyDescent="0.3">
      <c r="A88" s="39" t="s">
        <v>196</v>
      </c>
      <c r="B88" s="40" t="s">
        <v>116</v>
      </c>
      <c r="C88" s="68" t="s">
        <v>693</v>
      </c>
      <c r="D88" s="80"/>
      <c r="E88" s="43"/>
      <c r="F88" s="43"/>
      <c r="G88" s="43"/>
      <c r="H88" s="81"/>
      <c r="I88" s="6"/>
    </row>
    <row r="89" spans="1:9" s="10" customFormat="1" x14ac:dyDescent="0.3">
      <c r="A89" s="39" t="s">
        <v>197</v>
      </c>
      <c r="B89" s="40" t="s">
        <v>118</v>
      </c>
      <c r="C89" s="68" t="s">
        <v>693</v>
      </c>
      <c r="D89" s="214">
        <f t="shared" si="1"/>
        <v>0</v>
      </c>
      <c r="E89" s="215">
        <f t="shared" si="2"/>
        <v>-9.2224633000000014E-2</v>
      </c>
      <c r="F89" s="66">
        <f t="shared" si="3"/>
        <v>-9.2224633000000014E-2</v>
      </c>
      <c r="G89" s="66">
        <v>0</v>
      </c>
      <c r="H89" s="81"/>
      <c r="I89" s="6"/>
    </row>
    <row r="90" spans="1:9" s="10" customFormat="1" x14ac:dyDescent="0.3">
      <c r="A90" s="39" t="s">
        <v>198</v>
      </c>
      <c r="B90" s="40" t="s">
        <v>120</v>
      </c>
      <c r="C90" s="68" t="s">
        <v>693</v>
      </c>
      <c r="D90" s="80"/>
      <c r="E90" s="43"/>
      <c r="F90" s="43"/>
      <c r="G90" s="43"/>
      <c r="H90" s="81"/>
      <c r="I90" s="6"/>
    </row>
    <row r="91" spans="1:9" s="10" customFormat="1" x14ac:dyDescent="0.3">
      <c r="A91" s="39" t="s">
        <v>199</v>
      </c>
      <c r="B91" s="40" t="s">
        <v>122</v>
      </c>
      <c r="C91" s="68" t="s">
        <v>693</v>
      </c>
      <c r="D91" s="80"/>
      <c r="E91" s="43"/>
      <c r="F91" s="43"/>
      <c r="G91" s="43"/>
      <c r="H91" s="81"/>
      <c r="I91" s="6"/>
    </row>
    <row r="92" spans="1:9" s="10" customFormat="1" ht="31.2" x14ac:dyDescent="0.3">
      <c r="A92" s="39" t="s">
        <v>200</v>
      </c>
      <c r="B92" s="46" t="s">
        <v>124</v>
      </c>
      <c r="C92" s="68" t="s">
        <v>693</v>
      </c>
      <c r="D92" s="80"/>
      <c r="E92" s="43"/>
      <c r="F92" s="43"/>
      <c r="G92" s="43"/>
      <c r="H92" s="81"/>
      <c r="I92" s="6"/>
    </row>
    <row r="93" spans="1:9" s="10" customFormat="1" x14ac:dyDescent="0.3">
      <c r="A93" s="39" t="s">
        <v>201</v>
      </c>
      <c r="B93" s="49" t="s">
        <v>48</v>
      </c>
      <c r="C93" s="68" t="s">
        <v>693</v>
      </c>
      <c r="D93" s="80"/>
      <c r="E93" s="43"/>
      <c r="F93" s="43"/>
      <c r="G93" s="43"/>
      <c r="H93" s="81"/>
      <c r="I93" s="6"/>
    </row>
    <row r="94" spans="1:9" s="10" customFormat="1" x14ac:dyDescent="0.3">
      <c r="A94" s="39" t="s">
        <v>202</v>
      </c>
      <c r="B94" s="47" t="s">
        <v>49</v>
      </c>
      <c r="C94" s="68" t="s">
        <v>693</v>
      </c>
      <c r="D94" s="80"/>
      <c r="E94" s="43"/>
      <c r="F94" s="43"/>
      <c r="G94" s="43"/>
      <c r="H94" s="81"/>
      <c r="I94" s="6"/>
    </row>
    <row r="95" spans="1:9" s="10" customFormat="1" ht="35.4" customHeight="1" x14ac:dyDescent="0.3">
      <c r="A95" s="39" t="s">
        <v>203</v>
      </c>
      <c r="B95" s="40" t="s">
        <v>128</v>
      </c>
      <c r="C95" s="68" t="s">
        <v>693</v>
      </c>
      <c r="D95" s="214">
        <f t="shared" si="1"/>
        <v>0.10000000000000009</v>
      </c>
      <c r="E95" s="215">
        <f t="shared" si="2"/>
        <v>0.39118227500000002</v>
      </c>
      <c r="F95" s="66">
        <f t="shared" si="3"/>
        <v>0.29118227499999993</v>
      </c>
      <c r="G95" s="66">
        <v>0</v>
      </c>
      <c r="H95" s="82" t="s">
        <v>696</v>
      </c>
      <c r="I95" s="6"/>
    </row>
    <row r="96" spans="1:9" s="10" customFormat="1" x14ac:dyDescent="0.3">
      <c r="A96" s="39" t="s">
        <v>204</v>
      </c>
      <c r="B96" s="83" t="s">
        <v>205</v>
      </c>
      <c r="C96" s="68" t="s">
        <v>693</v>
      </c>
      <c r="D96" s="214">
        <f>D97-D103</f>
        <v>-2.8929999999999998</v>
      </c>
      <c r="E96" s="212">
        <f>E97-E103</f>
        <v>-4.2919999999999998</v>
      </c>
      <c r="F96" s="43">
        <f t="shared" ref="F96" si="5">E96-D96</f>
        <v>-1.399</v>
      </c>
      <c r="G96" s="43">
        <f t="shared" ref="G96" si="6">F96/D96*100</f>
        <v>48.358105772554445</v>
      </c>
      <c r="H96" s="81"/>
      <c r="I96" s="6"/>
    </row>
    <row r="97" spans="1:9" s="10" customFormat="1" x14ac:dyDescent="0.3">
      <c r="A97" s="39" t="s">
        <v>5</v>
      </c>
      <c r="B97" s="46" t="s">
        <v>206</v>
      </c>
      <c r="C97" s="68" t="s">
        <v>693</v>
      </c>
      <c r="D97" s="214">
        <f>SUM(D99:D102)</f>
        <v>0</v>
      </c>
      <c r="E97" s="212">
        <f>SUM(E99:E102)</f>
        <v>0.11</v>
      </c>
      <c r="F97" s="43">
        <f t="shared" ref="F97:G97" si="7">E97-D97</f>
        <v>0.11</v>
      </c>
      <c r="G97" s="43">
        <f t="shared" si="7"/>
        <v>0</v>
      </c>
      <c r="H97" s="81"/>
      <c r="I97" s="6"/>
    </row>
    <row r="98" spans="1:9" s="10" customFormat="1" x14ac:dyDescent="0.3">
      <c r="A98" s="39" t="s">
        <v>207</v>
      </c>
      <c r="B98" s="49" t="s">
        <v>208</v>
      </c>
      <c r="C98" s="68" t="s">
        <v>693</v>
      </c>
      <c r="D98" s="80"/>
      <c r="E98" s="43"/>
      <c r="F98" s="43"/>
      <c r="G98" s="43"/>
      <c r="H98" s="81"/>
      <c r="I98" s="6"/>
    </row>
    <row r="99" spans="1:9" s="10" customFormat="1" x14ac:dyDescent="0.3">
      <c r="A99" s="39" t="s">
        <v>209</v>
      </c>
      <c r="B99" s="49" t="s">
        <v>210</v>
      </c>
      <c r="C99" s="68" t="s">
        <v>693</v>
      </c>
      <c r="D99" s="80"/>
      <c r="E99" s="43"/>
      <c r="F99" s="43"/>
      <c r="G99" s="43"/>
      <c r="H99" s="81"/>
      <c r="I99" s="6"/>
    </row>
    <row r="100" spans="1:9" s="10" customFormat="1" x14ac:dyDescent="0.3">
      <c r="A100" s="39" t="s">
        <v>211</v>
      </c>
      <c r="B100" s="49" t="s">
        <v>212</v>
      </c>
      <c r="C100" s="68" t="s">
        <v>693</v>
      </c>
      <c r="D100" s="80"/>
      <c r="E100" s="43"/>
      <c r="F100" s="43"/>
      <c r="G100" s="43"/>
      <c r="H100" s="81"/>
      <c r="I100" s="6"/>
    </row>
    <row r="101" spans="1:9" s="10" customFormat="1" x14ac:dyDescent="0.3">
      <c r="A101" s="39" t="s">
        <v>213</v>
      </c>
      <c r="B101" s="51" t="s">
        <v>214</v>
      </c>
      <c r="C101" s="68" t="s">
        <v>693</v>
      </c>
      <c r="D101" s="80"/>
      <c r="E101" s="43"/>
      <c r="F101" s="43"/>
      <c r="G101" s="43"/>
      <c r="H101" s="81"/>
      <c r="I101" s="6"/>
    </row>
    <row r="102" spans="1:9" s="10" customFormat="1" x14ac:dyDescent="0.3">
      <c r="A102" s="39" t="s">
        <v>215</v>
      </c>
      <c r="B102" s="47" t="s">
        <v>216</v>
      </c>
      <c r="C102" s="68" t="s">
        <v>693</v>
      </c>
      <c r="D102" s="214">
        <v>0</v>
      </c>
      <c r="E102" s="43">
        <v>0.11</v>
      </c>
      <c r="F102" s="43">
        <f t="shared" ref="F102:F103" si="8">E102-D102</f>
        <v>0.11</v>
      </c>
      <c r="G102" s="43">
        <v>0</v>
      </c>
      <c r="H102" s="81"/>
      <c r="I102" s="6"/>
    </row>
    <row r="103" spans="1:9" s="10" customFormat="1" ht="53.4" customHeight="1" x14ac:dyDescent="0.3">
      <c r="A103" s="39" t="s">
        <v>6</v>
      </c>
      <c r="B103" s="50" t="s">
        <v>173</v>
      </c>
      <c r="C103" s="68" t="s">
        <v>693</v>
      </c>
      <c r="D103" s="214">
        <f>SUM(D104:D108)</f>
        <v>2.8929999999999998</v>
      </c>
      <c r="E103" s="212">
        <f>SUM(E104:E108)</f>
        <v>4.4020000000000001</v>
      </c>
      <c r="F103" s="43">
        <f t="shared" si="8"/>
        <v>1.5090000000000003</v>
      </c>
      <c r="G103" s="43">
        <f t="shared" ref="G103" si="9">F103/D103*100</f>
        <v>52.16038714137575</v>
      </c>
      <c r="H103" s="82"/>
      <c r="I103" s="6"/>
    </row>
    <row r="104" spans="1:9" s="10" customFormat="1" x14ac:dyDescent="0.3">
      <c r="A104" s="39" t="s">
        <v>217</v>
      </c>
      <c r="B104" s="47" t="s">
        <v>218</v>
      </c>
      <c r="C104" s="68" t="s">
        <v>693</v>
      </c>
      <c r="D104" s="80"/>
      <c r="E104" s="43"/>
      <c r="F104" s="43"/>
      <c r="G104" s="43"/>
      <c r="H104" s="81"/>
      <c r="I104" s="6"/>
    </row>
    <row r="105" spans="1:9" s="10" customFormat="1" x14ac:dyDescent="0.3">
      <c r="A105" s="39" t="s">
        <v>219</v>
      </c>
      <c r="B105" s="47" t="s">
        <v>220</v>
      </c>
      <c r="C105" s="68" t="s">
        <v>693</v>
      </c>
      <c r="D105" s="80"/>
      <c r="E105" s="43"/>
      <c r="F105" s="43"/>
      <c r="G105" s="43"/>
      <c r="H105" s="81"/>
      <c r="I105" s="6"/>
    </row>
    <row r="106" spans="1:9" s="10" customFormat="1" x14ac:dyDescent="0.3">
      <c r="A106" s="39" t="s">
        <v>221</v>
      </c>
      <c r="B106" s="47" t="s">
        <v>222</v>
      </c>
      <c r="C106" s="68" t="s">
        <v>693</v>
      </c>
      <c r="D106" s="80"/>
      <c r="E106" s="43"/>
      <c r="F106" s="43"/>
      <c r="G106" s="43"/>
      <c r="H106" s="81"/>
      <c r="I106" s="6"/>
    </row>
    <row r="107" spans="1:9" s="10" customFormat="1" x14ac:dyDescent="0.3">
      <c r="A107" s="39" t="s">
        <v>223</v>
      </c>
      <c r="B107" s="51" t="s">
        <v>224</v>
      </c>
      <c r="C107" s="68" t="s">
        <v>693</v>
      </c>
      <c r="D107" s="80"/>
      <c r="E107" s="43"/>
      <c r="F107" s="43"/>
      <c r="G107" s="43"/>
      <c r="H107" s="81"/>
      <c r="I107" s="6"/>
    </row>
    <row r="108" spans="1:9" s="10" customFormat="1" ht="48" customHeight="1" x14ac:dyDescent="0.3">
      <c r="A108" s="39" t="s">
        <v>225</v>
      </c>
      <c r="B108" s="47" t="s">
        <v>226</v>
      </c>
      <c r="C108" s="68" t="s">
        <v>693</v>
      </c>
      <c r="D108" s="214">
        <f>3.033-D71</f>
        <v>2.8929999999999998</v>
      </c>
      <c r="E108" s="43">
        <f>4.542-E71</f>
        <v>4.4020000000000001</v>
      </c>
      <c r="F108" s="43">
        <f t="shared" ref="F108" si="10">E108-D108</f>
        <v>1.5090000000000003</v>
      </c>
      <c r="G108" s="43">
        <f t="shared" ref="G108" si="11">F108/D108*100</f>
        <v>52.16038714137575</v>
      </c>
      <c r="H108" s="82"/>
      <c r="I108" s="6"/>
    </row>
    <row r="109" spans="1:9" s="10" customFormat="1" ht="23.4" customHeight="1" x14ac:dyDescent="0.3">
      <c r="A109" s="39" t="s">
        <v>227</v>
      </c>
      <c r="B109" s="83" t="s">
        <v>228</v>
      </c>
      <c r="C109" s="68" t="s">
        <v>693</v>
      </c>
      <c r="D109" s="214">
        <f>D81-D96</f>
        <v>3.2057499999999939</v>
      </c>
      <c r="E109" s="212">
        <f>E81-E96</f>
        <v>6.159784276999984</v>
      </c>
      <c r="F109" s="43">
        <f t="shared" ref="F109:F115" si="12">E109-D109</f>
        <v>2.9540342769999901</v>
      </c>
      <c r="G109" s="43">
        <f t="shared" ref="G109:G115" si="13">F109/D109*100</f>
        <v>92.147992731809893</v>
      </c>
      <c r="H109" s="70"/>
      <c r="I109" s="6"/>
    </row>
    <row r="110" spans="1:9" s="10" customFormat="1" ht="31.2" x14ac:dyDescent="0.3">
      <c r="A110" s="39" t="s">
        <v>7</v>
      </c>
      <c r="B110" s="46" t="s">
        <v>229</v>
      </c>
      <c r="C110" s="68" t="s">
        <v>693</v>
      </c>
      <c r="D110" s="80"/>
      <c r="E110" s="43"/>
      <c r="F110" s="43"/>
      <c r="G110" s="43"/>
      <c r="H110" s="70"/>
      <c r="I110" s="6"/>
    </row>
    <row r="111" spans="1:9" s="10" customFormat="1" ht="31.2" x14ac:dyDescent="0.3">
      <c r="A111" s="39" t="s">
        <v>230</v>
      </c>
      <c r="B111" s="49" t="s">
        <v>111</v>
      </c>
      <c r="C111" s="68" t="s">
        <v>693</v>
      </c>
      <c r="D111" s="80"/>
      <c r="E111" s="43"/>
      <c r="F111" s="43"/>
      <c r="G111" s="43"/>
      <c r="H111" s="70"/>
      <c r="I111" s="6"/>
    </row>
    <row r="112" spans="1:9" s="10" customFormat="1" ht="31.2" x14ac:dyDescent="0.3">
      <c r="A112" s="39" t="s">
        <v>231</v>
      </c>
      <c r="B112" s="49" t="s">
        <v>112</v>
      </c>
      <c r="C112" s="68" t="s">
        <v>693</v>
      </c>
      <c r="D112" s="80"/>
      <c r="E112" s="43"/>
      <c r="F112" s="43"/>
      <c r="G112" s="43"/>
      <c r="H112" s="70"/>
      <c r="I112" s="6"/>
    </row>
    <row r="113" spans="1:9" s="10" customFormat="1" ht="31.2" x14ac:dyDescent="0.3">
      <c r="A113" s="39" t="s">
        <v>232</v>
      </c>
      <c r="B113" s="49" t="s">
        <v>113</v>
      </c>
      <c r="C113" s="68" t="s">
        <v>693</v>
      </c>
      <c r="D113" s="80"/>
      <c r="E113" s="43"/>
      <c r="F113" s="43"/>
      <c r="G113" s="43"/>
      <c r="H113" s="70"/>
      <c r="I113" s="6"/>
    </row>
    <row r="114" spans="1:9" s="10" customFormat="1" x14ac:dyDescent="0.3">
      <c r="A114" s="39" t="s">
        <v>8</v>
      </c>
      <c r="B114" s="40" t="s">
        <v>114</v>
      </c>
      <c r="C114" s="68" t="s">
        <v>693</v>
      </c>
      <c r="D114" s="80"/>
      <c r="E114" s="43"/>
      <c r="F114" s="43"/>
      <c r="G114" s="43"/>
      <c r="H114" s="70"/>
      <c r="I114" s="6"/>
    </row>
    <row r="115" spans="1:9" s="10" customFormat="1" x14ac:dyDescent="0.3">
      <c r="A115" s="39" t="s">
        <v>9</v>
      </c>
      <c r="B115" s="40" t="s">
        <v>115</v>
      </c>
      <c r="C115" s="68" t="s">
        <v>693</v>
      </c>
      <c r="D115" s="214">
        <f t="shared" ref="D115:E115" si="14">D87-D102</f>
        <v>42.92342</v>
      </c>
      <c r="E115" s="212">
        <f t="shared" si="14"/>
        <v>37.145826634999999</v>
      </c>
      <c r="F115" s="43">
        <f t="shared" si="12"/>
        <v>-5.7775933650000013</v>
      </c>
      <c r="G115" s="43">
        <f t="shared" si="13"/>
        <v>-13.460235379659871</v>
      </c>
      <c r="H115" s="70"/>
      <c r="I115" s="6"/>
    </row>
    <row r="116" spans="1:9" s="10" customFormat="1" x14ac:dyDescent="0.3">
      <c r="A116" s="39" t="s">
        <v>10</v>
      </c>
      <c r="B116" s="40" t="s">
        <v>116</v>
      </c>
      <c r="C116" s="68" t="s">
        <v>693</v>
      </c>
      <c r="D116" s="80"/>
      <c r="E116" s="43"/>
      <c r="F116" s="43"/>
      <c r="G116" s="43"/>
      <c r="H116" s="70"/>
      <c r="I116" s="6"/>
    </row>
    <row r="117" spans="1:9" s="10" customFormat="1" x14ac:dyDescent="0.3">
      <c r="A117" s="39" t="s">
        <v>233</v>
      </c>
      <c r="B117" s="40" t="s">
        <v>118</v>
      </c>
      <c r="C117" s="68" t="s">
        <v>693</v>
      </c>
      <c r="D117" s="80"/>
      <c r="E117" s="43"/>
      <c r="F117" s="43"/>
      <c r="G117" s="43"/>
      <c r="H117" s="70"/>
      <c r="I117" s="6"/>
    </row>
    <row r="118" spans="1:9" s="10" customFormat="1" x14ac:dyDescent="0.3">
      <c r="A118" s="39" t="s">
        <v>234</v>
      </c>
      <c r="B118" s="40" t="s">
        <v>120</v>
      </c>
      <c r="C118" s="68" t="s">
        <v>693</v>
      </c>
      <c r="D118" s="80"/>
      <c r="E118" s="43"/>
      <c r="F118" s="43"/>
      <c r="G118" s="43"/>
      <c r="H118" s="70"/>
      <c r="I118" s="6"/>
    </row>
    <row r="119" spans="1:9" s="10" customFormat="1" x14ac:dyDescent="0.3">
      <c r="A119" s="39" t="s">
        <v>235</v>
      </c>
      <c r="B119" s="40" t="s">
        <v>122</v>
      </c>
      <c r="C119" s="68" t="s">
        <v>693</v>
      </c>
      <c r="D119" s="80"/>
      <c r="E119" s="43"/>
      <c r="F119" s="43"/>
      <c r="G119" s="43"/>
      <c r="H119" s="70"/>
      <c r="I119" s="6"/>
    </row>
    <row r="120" spans="1:9" s="10" customFormat="1" ht="31.2" x14ac:dyDescent="0.3">
      <c r="A120" s="39" t="s">
        <v>236</v>
      </c>
      <c r="B120" s="46" t="s">
        <v>124</v>
      </c>
      <c r="C120" s="68" t="s">
        <v>693</v>
      </c>
      <c r="D120" s="80"/>
      <c r="E120" s="43"/>
      <c r="F120" s="43"/>
      <c r="G120" s="43"/>
      <c r="H120" s="70"/>
      <c r="I120" s="6"/>
    </row>
    <row r="121" spans="1:9" s="10" customFormat="1" x14ac:dyDescent="0.3">
      <c r="A121" s="39" t="s">
        <v>237</v>
      </c>
      <c r="B121" s="47" t="s">
        <v>48</v>
      </c>
      <c r="C121" s="68" t="s">
        <v>693</v>
      </c>
      <c r="D121" s="80"/>
      <c r="E121" s="43"/>
      <c r="F121" s="43"/>
      <c r="G121" s="43"/>
      <c r="H121" s="70"/>
      <c r="I121" s="6"/>
    </row>
    <row r="122" spans="1:9" s="10" customFormat="1" x14ac:dyDescent="0.3">
      <c r="A122" s="39" t="s">
        <v>238</v>
      </c>
      <c r="B122" s="47" t="s">
        <v>49</v>
      </c>
      <c r="C122" s="68" t="s">
        <v>693</v>
      </c>
      <c r="D122" s="80"/>
      <c r="E122" s="43"/>
      <c r="F122" s="43"/>
      <c r="G122" s="43"/>
      <c r="H122" s="70"/>
      <c r="I122" s="6"/>
    </row>
    <row r="123" spans="1:9" s="10" customFormat="1" x14ac:dyDescent="0.3">
      <c r="A123" s="39" t="s">
        <v>239</v>
      </c>
      <c r="B123" s="40" t="s">
        <v>128</v>
      </c>
      <c r="C123" s="68" t="s">
        <v>693</v>
      </c>
      <c r="D123" s="80"/>
      <c r="E123" s="43"/>
      <c r="F123" s="43"/>
      <c r="G123" s="43"/>
      <c r="H123" s="70"/>
      <c r="I123" s="6"/>
    </row>
    <row r="124" spans="1:9" s="10" customFormat="1" x14ac:dyDescent="0.3">
      <c r="A124" s="39" t="s">
        <v>240</v>
      </c>
      <c r="B124" s="83" t="s">
        <v>241</v>
      </c>
      <c r="C124" s="68" t="s">
        <v>693</v>
      </c>
      <c r="D124" s="80"/>
      <c r="E124" s="43"/>
      <c r="F124" s="43"/>
      <c r="G124" s="84"/>
      <c r="H124" s="70"/>
      <c r="I124" s="6"/>
    </row>
    <row r="125" spans="1:9" s="10" customFormat="1" ht="30.6" customHeight="1" x14ac:dyDescent="0.3">
      <c r="A125" s="39" t="s">
        <v>11</v>
      </c>
      <c r="B125" s="40" t="s">
        <v>110</v>
      </c>
      <c r="C125" s="68" t="s">
        <v>693</v>
      </c>
      <c r="D125" s="80">
        <f>D130</f>
        <v>0.3</v>
      </c>
      <c r="E125" s="212">
        <f t="shared" ref="E125:G125" si="15">E130</f>
        <v>0</v>
      </c>
      <c r="F125" s="212">
        <f t="shared" si="15"/>
        <v>-0.3</v>
      </c>
      <c r="G125" s="80">
        <f t="shared" si="15"/>
        <v>-100</v>
      </c>
      <c r="H125" s="85" t="s">
        <v>703</v>
      </c>
      <c r="I125" s="6"/>
    </row>
    <row r="126" spans="1:9" s="10" customFormat="1" ht="31.2" x14ac:dyDescent="0.3">
      <c r="A126" s="39" t="s">
        <v>242</v>
      </c>
      <c r="B126" s="49" t="s">
        <v>111</v>
      </c>
      <c r="C126" s="68" t="s">
        <v>693</v>
      </c>
      <c r="D126" s="80"/>
      <c r="E126" s="43"/>
      <c r="F126" s="43"/>
      <c r="G126" s="43"/>
      <c r="H126" s="85"/>
      <c r="I126" s="6"/>
    </row>
    <row r="127" spans="1:9" s="10" customFormat="1" ht="31.2" x14ac:dyDescent="0.3">
      <c r="A127" s="39" t="s">
        <v>243</v>
      </c>
      <c r="B127" s="49" t="s">
        <v>112</v>
      </c>
      <c r="C127" s="68" t="s">
        <v>693</v>
      </c>
      <c r="D127" s="80"/>
      <c r="E127" s="43"/>
      <c r="F127" s="43"/>
      <c r="G127" s="43"/>
      <c r="H127" s="70"/>
      <c r="I127" s="6"/>
    </row>
    <row r="128" spans="1:9" s="10" customFormat="1" ht="31.2" x14ac:dyDescent="0.3">
      <c r="A128" s="39" t="s">
        <v>244</v>
      </c>
      <c r="B128" s="49" t="s">
        <v>113</v>
      </c>
      <c r="C128" s="68" t="s">
        <v>693</v>
      </c>
      <c r="D128" s="80"/>
      <c r="E128" s="43"/>
      <c r="F128" s="43"/>
      <c r="G128" s="43"/>
      <c r="H128" s="70"/>
      <c r="I128" s="6"/>
    </row>
    <row r="129" spans="1:9" s="10" customFormat="1" x14ac:dyDescent="0.3">
      <c r="A129" s="39" t="s">
        <v>12</v>
      </c>
      <c r="B129" s="50" t="s">
        <v>245</v>
      </c>
      <c r="C129" s="68" t="s">
        <v>693</v>
      </c>
      <c r="D129" s="80"/>
      <c r="E129" s="43"/>
      <c r="F129" s="43"/>
      <c r="G129" s="43"/>
      <c r="H129" s="70"/>
      <c r="I129" s="6"/>
    </row>
    <row r="130" spans="1:9" s="10" customFormat="1" ht="52.2" customHeight="1" x14ac:dyDescent="0.3">
      <c r="A130" s="39" t="s">
        <v>13</v>
      </c>
      <c r="B130" s="50" t="s">
        <v>246</v>
      </c>
      <c r="C130" s="68" t="s">
        <v>693</v>
      </c>
      <c r="D130" s="216">
        <v>0.3</v>
      </c>
      <c r="E130" s="43">
        <v>0</v>
      </c>
      <c r="F130" s="43">
        <f t="shared" ref="F130" si="16">E130-D130</f>
        <v>-0.3</v>
      </c>
      <c r="G130" s="43">
        <f t="shared" ref="G130" si="17">F130/D130*100</f>
        <v>-100</v>
      </c>
      <c r="H130" s="85" t="s">
        <v>703</v>
      </c>
      <c r="I130" s="6"/>
    </row>
    <row r="131" spans="1:9" s="10" customFormat="1" x14ac:dyDescent="0.3">
      <c r="A131" s="39" t="s">
        <v>14</v>
      </c>
      <c r="B131" s="50" t="s">
        <v>247</v>
      </c>
      <c r="C131" s="68" t="s">
        <v>693</v>
      </c>
      <c r="D131" s="80"/>
      <c r="E131" s="43"/>
      <c r="F131" s="43"/>
      <c r="G131" s="43"/>
      <c r="H131" s="85"/>
      <c r="I131" s="6"/>
    </row>
    <row r="132" spans="1:9" s="10" customFormat="1" x14ac:dyDescent="0.3">
      <c r="A132" s="39" t="s">
        <v>248</v>
      </c>
      <c r="B132" s="50" t="s">
        <v>249</v>
      </c>
      <c r="C132" s="68" t="s">
        <v>693</v>
      </c>
      <c r="D132" s="80"/>
      <c r="E132" s="43"/>
      <c r="F132" s="43"/>
      <c r="G132" s="43"/>
      <c r="H132" s="70"/>
      <c r="I132" s="6"/>
    </row>
    <row r="133" spans="1:9" s="10" customFormat="1" x14ac:dyDescent="0.3">
      <c r="A133" s="39" t="s">
        <v>250</v>
      </c>
      <c r="B133" s="50" t="s">
        <v>251</v>
      </c>
      <c r="C133" s="68" t="s">
        <v>693</v>
      </c>
      <c r="D133" s="80"/>
      <c r="E133" s="43"/>
      <c r="F133" s="43"/>
      <c r="G133" s="43"/>
      <c r="H133" s="70"/>
      <c r="I133" s="6"/>
    </row>
    <row r="134" spans="1:9" s="10" customFormat="1" x14ac:dyDescent="0.3">
      <c r="A134" s="39" t="s">
        <v>252</v>
      </c>
      <c r="B134" s="50" t="s">
        <v>253</v>
      </c>
      <c r="C134" s="68" t="s">
        <v>693</v>
      </c>
      <c r="D134" s="80"/>
      <c r="E134" s="43"/>
      <c r="F134" s="43"/>
      <c r="G134" s="43"/>
      <c r="H134" s="70"/>
      <c r="I134" s="6"/>
    </row>
    <row r="135" spans="1:9" s="10" customFormat="1" ht="31.2" x14ac:dyDescent="0.3">
      <c r="A135" s="39" t="s">
        <v>254</v>
      </c>
      <c r="B135" s="50" t="s">
        <v>124</v>
      </c>
      <c r="C135" s="68" t="s">
        <v>693</v>
      </c>
      <c r="D135" s="80"/>
      <c r="E135" s="43"/>
      <c r="F135" s="43"/>
      <c r="G135" s="43"/>
      <c r="H135" s="70"/>
      <c r="I135" s="6"/>
    </row>
    <row r="136" spans="1:9" s="10" customFormat="1" x14ac:dyDescent="0.3">
      <c r="A136" s="39" t="s">
        <v>255</v>
      </c>
      <c r="B136" s="47" t="s">
        <v>256</v>
      </c>
      <c r="C136" s="68" t="s">
        <v>693</v>
      </c>
      <c r="D136" s="80"/>
      <c r="E136" s="43"/>
      <c r="F136" s="43"/>
      <c r="G136" s="43"/>
      <c r="H136" s="70"/>
      <c r="I136" s="6"/>
    </row>
    <row r="137" spans="1:9" s="10" customFormat="1" x14ac:dyDescent="0.3">
      <c r="A137" s="39" t="s">
        <v>257</v>
      </c>
      <c r="B137" s="47" t="s">
        <v>49</v>
      </c>
      <c r="C137" s="68" t="s">
        <v>693</v>
      </c>
      <c r="D137" s="80"/>
      <c r="E137" s="43"/>
      <c r="F137" s="43"/>
      <c r="G137" s="43"/>
      <c r="H137" s="70"/>
      <c r="I137" s="6"/>
    </row>
    <row r="138" spans="1:9" s="10" customFormat="1" x14ac:dyDescent="0.3">
      <c r="A138" s="39" t="s">
        <v>258</v>
      </c>
      <c r="B138" s="50" t="s">
        <v>259</v>
      </c>
      <c r="C138" s="68" t="s">
        <v>693</v>
      </c>
      <c r="D138" s="80"/>
      <c r="E138" s="43"/>
      <c r="F138" s="43"/>
      <c r="G138" s="43"/>
      <c r="H138" s="70"/>
      <c r="I138" s="6"/>
    </row>
    <row r="139" spans="1:9" s="10" customFormat="1" ht="113.4" customHeight="1" x14ac:dyDescent="0.3">
      <c r="A139" s="39" t="s">
        <v>260</v>
      </c>
      <c r="B139" s="83" t="s">
        <v>261</v>
      </c>
      <c r="C139" s="68" t="s">
        <v>693</v>
      </c>
      <c r="D139" s="80">
        <f>D145</f>
        <v>7</v>
      </c>
      <c r="E139" s="212">
        <f t="shared" ref="E139:G139" si="18">E145</f>
        <v>-2.2090000000000001</v>
      </c>
      <c r="F139" s="212">
        <f t="shared" si="18"/>
        <v>-9.2089999999999996</v>
      </c>
      <c r="G139" s="80">
        <f t="shared" si="18"/>
        <v>-131.55714285714285</v>
      </c>
      <c r="H139" s="79" t="s">
        <v>710</v>
      </c>
      <c r="I139" s="6"/>
    </row>
    <row r="140" spans="1:9" s="10" customFormat="1" x14ac:dyDescent="0.3">
      <c r="A140" s="39" t="s">
        <v>15</v>
      </c>
      <c r="B140" s="40" t="s">
        <v>110</v>
      </c>
      <c r="C140" s="68" t="s">
        <v>693</v>
      </c>
      <c r="D140" s="80"/>
      <c r="E140" s="43"/>
      <c r="F140" s="43"/>
      <c r="G140" s="43"/>
      <c r="H140" s="70"/>
      <c r="I140" s="6"/>
    </row>
    <row r="141" spans="1:9" s="10" customFormat="1" ht="31.2" x14ac:dyDescent="0.3">
      <c r="A141" s="39" t="s">
        <v>262</v>
      </c>
      <c r="B141" s="49" t="s">
        <v>111</v>
      </c>
      <c r="C141" s="68" t="s">
        <v>693</v>
      </c>
      <c r="D141" s="80"/>
      <c r="E141" s="43"/>
      <c r="F141" s="43"/>
      <c r="G141" s="43"/>
      <c r="H141" s="70"/>
      <c r="I141" s="6"/>
    </row>
    <row r="142" spans="1:9" s="10" customFormat="1" ht="31.2" x14ac:dyDescent="0.3">
      <c r="A142" s="39" t="s">
        <v>263</v>
      </c>
      <c r="B142" s="49" t="s">
        <v>112</v>
      </c>
      <c r="C142" s="68" t="s">
        <v>693</v>
      </c>
      <c r="D142" s="80"/>
      <c r="E142" s="43"/>
      <c r="F142" s="43"/>
      <c r="G142" s="43"/>
      <c r="H142" s="70"/>
      <c r="I142" s="6"/>
    </row>
    <row r="143" spans="1:9" s="10" customFormat="1" ht="31.2" x14ac:dyDescent="0.3">
      <c r="A143" s="39" t="s">
        <v>264</v>
      </c>
      <c r="B143" s="49" t="s">
        <v>113</v>
      </c>
      <c r="C143" s="68" t="s">
        <v>693</v>
      </c>
      <c r="D143" s="80"/>
      <c r="E143" s="43"/>
      <c r="F143" s="43"/>
      <c r="G143" s="43"/>
      <c r="H143" s="70"/>
      <c r="I143" s="6"/>
    </row>
    <row r="144" spans="1:9" s="10" customFormat="1" x14ac:dyDescent="0.3">
      <c r="A144" s="39" t="s">
        <v>16</v>
      </c>
      <c r="B144" s="40" t="s">
        <v>114</v>
      </c>
      <c r="C144" s="68" t="s">
        <v>693</v>
      </c>
      <c r="D144" s="80"/>
      <c r="E144" s="43"/>
      <c r="F144" s="43"/>
      <c r="G144" s="43"/>
      <c r="H144" s="70"/>
      <c r="I144" s="6"/>
    </row>
    <row r="145" spans="1:9" s="10" customFormat="1" ht="27" customHeight="1" x14ac:dyDescent="0.3">
      <c r="A145" s="39" t="s">
        <v>17</v>
      </c>
      <c r="B145" s="40" t="s">
        <v>115</v>
      </c>
      <c r="C145" s="68" t="s">
        <v>693</v>
      </c>
      <c r="D145" s="80">
        <v>7</v>
      </c>
      <c r="E145" s="43">
        <v>-2.2090000000000001</v>
      </c>
      <c r="F145" s="43">
        <f t="shared" ref="F145" si="19">E145-D145</f>
        <v>-9.2089999999999996</v>
      </c>
      <c r="G145" s="43">
        <f t="shared" ref="G145" si="20">F145/D145*100</f>
        <v>-131.55714285714285</v>
      </c>
      <c r="H145" s="85"/>
      <c r="I145" s="6"/>
    </row>
    <row r="146" spans="1:9" s="10" customFormat="1" x14ac:dyDescent="0.3">
      <c r="A146" s="39" t="s">
        <v>18</v>
      </c>
      <c r="B146" s="40" t="s">
        <v>116</v>
      </c>
      <c r="C146" s="68" t="s">
        <v>693</v>
      </c>
      <c r="D146" s="80"/>
      <c r="E146" s="43"/>
      <c r="F146" s="43"/>
      <c r="G146" s="43"/>
      <c r="H146" s="70"/>
      <c r="I146" s="6"/>
    </row>
    <row r="147" spans="1:9" s="10" customFormat="1" x14ac:dyDescent="0.3">
      <c r="A147" s="39" t="s">
        <v>265</v>
      </c>
      <c r="B147" s="46" t="s">
        <v>118</v>
      </c>
      <c r="C147" s="68" t="s">
        <v>693</v>
      </c>
      <c r="D147" s="80"/>
      <c r="E147" s="43"/>
      <c r="F147" s="43"/>
      <c r="G147" s="43"/>
      <c r="H147" s="70"/>
      <c r="I147" s="6"/>
    </row>
    <row r="148" spans="1:9" s="10" customFormat="1" x14ac:dyDescent="0.3">
      <c r="A148" s="39" t="s">
        <v>266</v>
      </c>
      <c r="B148" s="40" t="s">
        <v>120</v>
      </c>
      <c r="C148" s="68" t="s">
        <v>693</v>
      </c>
      <c r="D148" s="80"/>
      <c r="E148" s="43"/>
      <c r="F148" s="43"/>
      <c r="G148" s="43"/>
      <c r="H148" s="70"/>
      <c r="I148" s="6"/>
    </row>
    <row r="149" spans="1:9" s="10" customFormat="1" x14ac:dyDescent="0.3">
      <c r="A149" s="39" t="s">
        <v>267</v>
      </c>
      <c r="B149" s="40" t="s">
        <v>122</v>
      </c>
      <c r="C149" s="68" t="s">
        <v>693</v>
      </c>
      <c r="D149" s="80"/>
      <c r="E149" s="43"/>
      <c r="F149" s="43"/>
      <c r="G149" s="43"/>
      <c r="H149" s="70"/>
      <c r="I149" s="6"/>
    </row>
    <row r="150" spans="1:9" s="10" customFormat="1" ht="31.2" x14ac:dyDescent="0.3">
      <c r="A150" s="39" t="s">
        <v>268</v>
      </c>
      <c r="B150" s="46" t="s">
        <v>124</v>
      </c>
      <c r="C150" s="68" t="s">
        <v>693</v>
      </c>
      <c r="D150" s="80"/>
      <c r="E150" s="43"/>
      <c r="F150" s="43"/>
      <c r="G150" s="43"/>
      <c r="H150" s="70"/>
      <c r="I150" s="6"/>
    </row>
    <row r="151" spans="1:9" s="10" customFormat="1" x14ac:dyDescent="0.3">
      <c r="A151" s="39" t="s">
        <v>269</v>
      </c>
      <c r="B151" s="47" t="s">
        <v>48</v>
      </c>
      <c r="C151" s="68" t="s">
        <v>693</v>
      </c>
      <c r="D151" s="80"/>
      <c r="E151" s="43"/>
      <c r="F151" s="43"/>
      <c r="G151" s="43"/>
      <c r="H151" s="70"/>
      <c r="I151" s="6"/>
    </row>
    <row r="152" spans="1:9" s="10" customFormat="1" x14ac:dyDescent="0.3">
      <c r="A152" s="39" t="s">
        <v>270</v>
      </c>
      <c r="B152" s="47" t="s">
        <v>49</v>
      </c>
      <c r="C152" s="68" t="s">
        <v>693</v>
      </c>
      <c r="D152" s="80"/>
      <c r="E152" s="43"/>
      <c r="F152" s="43"/>
      <c r="G152" s="43"/>
      <c r="H152" s="70"/>
      <c r="I152" s="6"/>
    </row>
    <row r="153" spans="1:9" s="10" customFormat="1" x14ac:dyDescent="0.3">
      <c r="A153" s="39" t="s">
        <v>271</v>
      </c>
      <c r="B153" s="40" t="s">
        <v>128</v>
      </c>
      <c r="C153" s="68" t="s">
        <v>693</v>
      </c>
      <c r="D153" s="80"/>
      <c r="E153" s="43"/>
      <c r="F153" s="43"/>
      <c r="G153" s="43"/>
      <c r="H153" s="70"/>
      <c r="I153" s="6"/>
    </row>
    <row r="154" spans="1:9" s="10" customFormat="1" x14ac:dyDescent="0.3">
      <c r="A154" s="39" t="s">
        <v>272</v>
      </c>
      <c r="B154" s="83" t="s">
        <v>273</v>
      </c>
      <c r="C154" s="68" t="s">
        <v>693</v>
      </c>
      <c r="D154" s="80"/>
      <c r="E154" s="43"/>
      <c r="F154" s="43"/>
      <c r="G154" s="43"/>
      <c r="H154" s="70"/>
      <c r="I154" s="6"/>
    </row>
    <row r="155" spans="1:9" s="10" customFormat="1" x14ac:dyDescent="0.3">
      <c r="A155" s="39" t="s">
        <v>19</v>
      </c>
      <c r="B155" s="50" t="s">
        <v>274</v>
      </c>
      <c r="C155" s="68" t="s">
        <v>693</v>
      </c>
      <c r="D155" s="80"/>
      <c r="E155" s="43"/>
      <c r="F155" s="43"/>
      <c r="G155" s="43"/>
      <c r="H155" s="70"/>
      <c r="I155" s="6"/>
    </row>
    <row r="156" spans="1:9" s="10" customFormat="1" x14ac:dyDescent="0.3">
      <c r="A156" s="39" t="s">
        <v>20</v>
      </c>
      <c r="B156" s="50" t="s">
        <v>275</v>
      </c>
      <c r="C156" s="68" t="s">
        <v>693</v>
      </c>
      <c r="D156" s="80"/>
      <c r="E156" s="43"/>
      <c r="F156" s="43"/>
      <c r="G156" s="43"/>
      <c r="H156" s="70"/>
      <c r="I156" s="6"/>
    </row>
    <row r="157" spans="1:9" s="10" customFormat="1" x14ac:dyDescent="0.3">
      <c r="A157" s="39" t="s">
        <v>21</v>
      </c>
      <c r="B157" s="50" t="s">
        <v>276</v>
      </c>
      <c r="C157" s="68" t="s">
        <v>693</v>
      </c>
      <c r="D157" s="80"/>
      <c r="E157" s="43"/>
      <c r="F157" s="43"/>
      <c r="G157" s="43"/>
      <c r="H157" s="70"/>
      <c r="I157" s="6"/>
    </row>
    <row r="158" spans="1:9" s="10" customFormat="1" ht="63" thickBot="1" x14ac:dyDescent="0.35">
      <c r="A158" s="71" t="s">
        <v>22</v>
      </c>
      <c r="B158" s="50" t="s">
        <v>277</v>
      </c>
      <c r="C158" s="68" t="s">
        <v>693</v>
      </c>
      <c r="D158" s="217">
        <f>D145</f>
        <v>7</v>
      </c>
      <c r="E158" s="218">
        <f>E145</f>
        <v>-2.2090000000000001</v>
      </c>
      <c r="F158" s="218">
        <f t="shared" ref="F158" si="21">E158-D158</f>
        <v>-9.2089999999999996</v>
      </c>
      <c r="G158" s="218">
        <f t="shared" ref="G158" si="22">F158/D158*100</f>
        <v>-131.55714285714285</v>
      </c>
      <c r="H158" s="79" t="str">
        <f>H139</f>
        <v xml:space="preserve"> По решению суда были приняты на расход оспариваемые суммы за передачу электроэнергии  ПАО "МРСК Северного Кавказа" </v>
      </c>
      <c r="I158" s="6"/>
    </row>
    <row r="159" spans="1:9" s="10" customFormat="1" ht="24" customHeight="1" x14ac:dyDescent="0.3">
      <c r="A159" s="35" t="s">
        <v>278</v>
      </c>
      <c r="B159" s="86" t="s">
        <v>181</v>
      </c>
      <c r="C159" s="87" t="s">
        <v>279</v>
      </c>
      <c r="D159" s="209">
        <f>D160</f>
        <v>5.7275099999999934</v>
      </c>
      <c r="E159" s="210">
        <f t="shared" ref="E159:G159" si="23">E160</f>
        <v>11.145784276999983</v>
      </c>
      <c r="F159" s="210">
        <f t="shared" si="23"/>
        <v>5.4182742769999894</v>
      </c>
      <c r="G159" s="210">
        <f t="shared" si="23"/>
        <v>94.600869784600917</v>
      </c>
      <c r="H159" s="67"/>
      <c r="I159" s="6"/>
    </row>
    <row r="160" spans="1:9" s="10" customFormat="1" ht="31.2" x14ac:dyDescent="0.3">
      <c r="A160" s="39" t="s">
        <v>23</v>
      </c>
      <c r="B160" s="88" t="s">
        <v>280</v>
      </c>
      <c r="C160" s="89" t="s">
        <v>693</v>
      </c>
      <c r="D160" s="42">
        <f>D109+D69</f>
        <v>5.7275099999999934</v>
      </c>
      <c r="E160" s="212">
        <f>E109+E69</f>
        <v>11.145784276999983</v>
      </c>
      <c r="F160" s="43">
        <f t="shared" ref="F160" si="24">E160-D160</f>
        <v>5.4182742769999894</v>
      </c>
      <c r="G160" s="43">
        <f t="shared" ref="G160" si="25">F160/D160*100</f>
        <v>94.600869784600917</v>
      </c>
      <c r="H160" s="70"/>
      <c r="I160" s="6"/>
    </row>
    <row r="161" spans="1:9" s="10" customFormat="1" x14ac:dyDescent="0.3">
      <c r="A161" s="39" t="s">
        <v>24</v>
      </c>
      <c r="B161" s="88" t="s">
        <v>281</v>
      </c>
      <c r="C161" s="89" t="s">
        <v>693</v>
      </c>
      <c r="D161" s="69"/>
      <c r="E161" s="43"/>
      <c r="F161" s="43"/>
      <c r="G161" s="43"/>
      <c r="H161" s="70"/>
      <c r="I161" s="6"/>
    </row>
    <row r="162" spans="1:9" s="10" customFormat="1" x14ac:dyDescent="0.3">
      <c r="A162" s="39" t="s">
        <v>282</v>
      </c>
      <c r="B162" s="90" t="s">
        <v>283</v>
      </c>
      <c r="C162" s="89" t="s">
        <v>693</v>
      </c>
      <c r="D162" s="69"/>
      <c r="E162" s="43"/>
      <c r="F162" s="43"/>
      <c r="G162" s="43"/>
      <c r="H162" s="70"/>
      <c r="I162" s="6"/>
    </row>
    <row r="163" spans="1:9" s="10" customFormat="1" x14ac:dyDescent="0.3">
      <c r="A163" s="39" t="s">
        <v>25</v>
      </c>
      <c r="B163" s="88" t="s">
        <v>284</v>
      </c>
      <c r="C163" s="89" t="s">
        <v>693</v>
      </c>
      <c r="D163" s="69"/>
      <c r="E163" s="43"/>
      <c r="F163" s="43"/>
      <c r="G163" s="43"/>
      <c r="H163" s="70"/>
      <c r="I163" s="6"/>
    </row>
    <row r="164" spans="1:9" s="10" customFormat="1" x14ac:dyDescent="0.3">
      <c r="A164" s="56" t="s">
        <v>285</v>
      </c>
      <c r="B164" s="90" t="s">
        <v>286</v>
      </c>
      <c r="C164" s="89" t="s">
        <v>693</v>
      </c>
      <c r="D164" s="69"/>
      <c r="E164" s="43"/>
      <c r="F164" s="43"/>
      <c r="G164" s="43"/>
      <c r="H164" s="70"/>
      <c r="I164" s="6"/>
    </row>
    <row r="165" spans="1:9" s="10" customFormat="1" ht="31.8" thickBot="1" x14ac:dyDescent="0.35">
      <c r="A165" s="71" t="s">
        <v>26</v>
      </c>
      <c r="B165" s="91" t="s">
        <v>287</v>
      </c>
      <c r="C165" s="92" t="s">
        <v>279</v>
      </c>
      <c r="D165" s="74"/>
      <c r="E165" s="60"/>
      <c r="F165" s="60"/>
      <c r="G165" s="60"/>
      <c r="H165" s="75"/>
      <c r="I165" s="6"/>
    </row>
    <row r="166" spans="1:9" s="10" customFormat="1" ht="18.600000000000001" thickBot="1" x14ac:dyDescent="0.35">
      <c r="A166" s="189" t="s">
        <v>288</v>
      </c>
      <c r="B166" s="190"/>
      <c r="C166" s="190"/>
      <c r="D166" s="193"/>
      <c r="E166" s="193"/>
      <c r="F166" s="193"/>
      <c r="G166" s="193"/>
      <c r="H166" s="194"/>
      <c r="I166" s="6"/>
    </row>
    <row r="167" spans="1:9" s="10" customFormat="1" x14ac:dyDescent="0.3">
      <c r="A167" s="76" t="s">
        <v>289</v>
      </c>
      <c r="B167" s="77" t="s">
        <v>290</v>
      </c>
      <c r="C167" s="41" t="s">
        <v>693</v>
      </c>
      <c r="D167" s="219">
        <f>D173+D175+D184</f>
        <v>67.442419999999998</v>
      </c>
      <c r="E167" s="220">
        <f t="shared" ref="E167:G167" si="26">E173+E175+E184</f>
        <v>63.117055441999995</v>
      </c>
      <c r="F167" s="220">
        <f t="shared" si="26"/>
        <v>-4.3253645579999995</v>
      </c>
      <c r="G167" s="221">
        <f t="shared" si="26"/>
        <v>-3.2091359897728653</v>
      </c>
      <c r="H167" s="93"/>
      <c r="I167" s="6"/>
    </row>
    <row r="168" spans="1:9" s="10" customFormat="1" x14ac:dyDescent="0.3">
      <c r="A168" s="39" t="s">
        <v>27</v>
      </c>
      <c r="B168" s="40" t="s">
        <v>110</v>
      </c>
      <c r="C168" s="41" t="s">
        <v>693</v>
      </c>
      <c r="D168" s="94"/>
      <c r="E168" s="95"/>
      <c r="F168" s="95"/>
      <c r="G168" s="70"/>
      <c r="H168" s="96"/>
      <c r="I168" s="6"/>
    </row>
    <row r="169" spans="1:9" s="10" customFormat="1" ht="31.2" x14ac:dyDescent="0.3">
      <c r="A169" s="39" t="s">
        <v>291</v>
      </c>
      <c r="B169" s="49" t="s">
        <v>111</v>
      </c>
      <c r="C169" s="41" t="s">
        <v>693</v>
      </c>
      <c r="D169" s="94"/>
      <c r="E169" s="95"/>
      <c r="F169" s="95"/>
      <c r="G169" s="70"/>
      <c r="H169" s="96"/>
      <c r="I169" s="6"/>
    </row>
    <row r="170" spans="1:9" s="10" customFormat="1" ht="31.2" x14ac:dyDescent="0.3">
      <c r="A170" s="39" t="s">
        <v>292</v>
      </c>
      <c r="B170" s="49" t="s">
        <v>112</v>
      </c>
      <c r="C170" s="41" t="s">
        <v>693</v>
      </c>
      <c r="D170" s="94"/>
      <c r="E170" s="95"/>
      <c r="F170" s="95"/>
      <c r="G170" s="70"/>
      <c r="H170" s="96"/>
      <c r="I170" s="6"/>
    </row>
    <row r="171" spans="1:9" s="10" customFormat="1" ht="31.2" x14ac:dyDescent="0.3">
      <c r="A171" s="39" t="s">
        <v>293</v>
      </c>
      <c r="B171" s="49" t="s">
        <v>113</v>
      </c>
      <c r="C171" s="41" t="s">
        <v>693</v>
      </c>
      <c r="D171" s="94"/>
      <c r="E171" s="95"/>
      <c r="F171" s="95"/>
      <c r="G171" s="70"/>
      <c r="H171" s="96"/>
      <c r="I171" s="6"/>
    </row>
    <row r="172" spans="1:9" s="10" customFormat="1" x14ac:dyDescent="0.3">
      <c r="A172" s="39" t="s">
        <v>28</v>
      </c>
      <c r="B172" s="40" t="s">
        <v>114</v>
      </c>
      <c r="C172" s="41" t="s">
        <v>693</v>
      </c>
      <c r="D172" s="94"/>
      <c r="E172" s="95"/>
      <c r="F172" s="95"/>
      <c r="G172" s="70"/>
      <c r="H172" s="96"/>
      <c r="I172" s="6"/>
    </row>
    <row r="173" spans="1:9" s="10" customFormat="1" x14ac:dyDescent="0.3">
      <c r="A173" s="39" t="s">
        <v>29</v>
      </c>
      <c r="B173" s="40" t="s">
        <v>115</v>
      </c>
      <c r="C173" s="41" t="s">
        <v>693</v>
      </c>
      <c r="D173" s="222">
        <f>D29</f>
        <v>65.942419999999998</v>
      </c>
      <c r="E173" s="223">
        <f t="shared" ref="E173:G173" si="27">E29</f>
        <v>61.619280074999999</v>
      </c>
      <c r="F173" s="223">
        <f t="shared" si="27"/>
        <v>-4.3231399249999996</v>
      </c>
      <c r="G173" s="224">
        <f t="shared" si="27"/>
        <v>-6.5559315612014242</v>
      </c>
      <c r="H173" s="96"/>
      <c r="I173" s="6"/>
    </row>
    <row r="174" spans="1:9" s="10" customFormat="1" x14ac:dyDescent="0.3">
      <c r="A174" s="39" t="s">
        <v>30</v>
      </c>
      <c r="B174" s="40" t="s">
        <v>116</v>
      </c>
      <c r="C174" s="41" t="s">
        <v>693</v>
      </c>
      <c r="D174" s="94"/>
      <c r="E174" s="95"/>
      <c r="F174" s="95"/>
      <c r="G174" s="70"/>
      <c r="H174" s="96"/>
      <c r="I174" s="6"/>
    </row>
    <row r="175" spans="1:9" s="10" customFormat="1" x14ac:dyDescent="0.3">
      <c r="A175" s="39" t="s">
        <v>294</v>
      </c>
      <c r="B175" s="40" t="s">
        <v>118</v>
      </c>
      <c r="C175" s="41" t="s">
        <v>693</v>
      </c>
      <c r="D175" s="222">
        <f>D31</f>
        <v>0.1</v>
      </c>
      <c r="E175" s="223">
        <f t="shared" ref="E175:G175" si="28">E31</f>
        <v>0.10377536699999999</v>
      </c>
      <c r="F175" s="223">
        <f t="shared" si="28"/>
        <v>3.7753669999999878E-3</v>
      </c>
      <c r="G175" s="224">
        <f t="shared" si="28"/>
        <v>3.7753669999999877</v>
      </c>
      <c r="H175" s="96"/>
      <c r="I175" s="6"/>
    </row>
    <row r="176" spans="1:9" s="10" customFormat="1" x14ac:dyDescent="0.3">
      <c r="A176" s="39" t="s">
        <v>295</v>
      </c>
      <c r="B176" s="40" t="s">
        <v>120</v>
      </c>
      <c r="C176" s="41" t="s">
        <v>693</v>
      </c>
      <c r="D176" s="94"/>
      <c r="E176" s="95"/>
      <c r="F176" s="95"/>
      <c r="G176" s="70"/>
      <c r="H176" s="96"/>
      <c r="I176" s="6"/>
    </row>
    <row r="177" spans="1:9" s="10" customFormat="1" x14ac:dyDescent="0.3">
      <c r="A177" s="39" t="s">
        <v>296</v>
      </c>
      <c r="B177" s="40" t="s">
        <v>122</v>
      </c>
      <c r="C177" s="41" t="s">
        <v>693</v>
      </c>
      <c r="D177" s="94"/>
      <c r="E177" s="95"/>
      <c r="F177" s="95"/>
      <c r="G177" s="70"/>
      <c r="H177" s="96"/>
      <c r="I177" s="6"/>
    </row>
    <row r="178" spans="1:9" s="10" customFormat="1" ht="31.2" x14ac:dyDescent="0.3">
      <c r="A178" s="39" t="s">
        <v>297</v>
      </c>
      <c r="B178" s="46" t="s">
        <v>124</v>
      </c>
      <c r="C178" s="41" t="s">
        <v>693</v>
      </c>
      <c r="D178" s="94"/>
      <c r="E178" s="95"/>
      <c r="F178" s="95"/>
      <c r="G178" s="70"/>
      <c r="H178" s="96"/>
      <c r="I178" s="6"/>
    </row>
    <row r="179" spans="1:9" s="10" customFormat="1" x14ac:dyDescent="0.3">
      <c r="A179" s="39" t="s">
        <v>298</v>
      </c>
      <c r="B179" s="47" t="s">
        <v>48</v>
      </c>
      <c r="C179" s="41" t="s">
        <v>693</v>
      </c>
      <c r="D179" s="94"/>
      <c r="E179" s="95"/>
      <c r="F179" s="95"/>
      <c r="G179" s="70"/>
      <c r="H179" s="96"/>
      <c r="I179" s="6"/>
    </row>
    <row r="180" spans="1:9" s="10" customFormat="1" x14ac:dyDescent="0.3">
      <c r="A180" s="39" t="s">
        <v>299</v>
      </c>
      <c r="B180" s="47" t="s">
        <v>49</v>
      </c>
      <c r="C180" s="41" t="s">
        <v>693</v>
      </c>
      <c r="D180" s="94"/>
      <c r="E180" s="95"/>
      <c r="F180" s="95"/>
      <c r="G180" s="70"/>
      <c r="H180" s="96"/>
      <c r="I180" s="6"/>
    </row>
    <row r="181" spans="1:9" s="10" customFormat="1" ht="31.2" x14ac:dyDescent="0.3">
      <c r="A181" s="39" t="s">
        <v>300</v>
      </c>
      <c r="B181" s="50" t="s">
        <v>301</v>
      </c>
      <c r="C181" s="41" t="s">
        <v>693</v>
      </c>
      <c r="D181" s="94"/>
      <c r="E181" s="95"/>
      <c r="F181" s="95"/>
      <c r="G181" s="70"/>
      <c r="H181" s="96"/>
      <c r="I181" s="6"/>
    </row>
    <row r="182" spans="1:9" s="10" customFormat="1" x14ac:dyDescent="0.3">
      <c r="A182" s="39" t="s">
        <v>302</v>
      </c>
      <c r="B182" s="49" t="s">
        <v>303</v>
      </c>
      <c r="C182" s="41" t="s">
        <v>693</v>
      </c>
      <c r="D182" s="94"/>
      <c r="E182" s="95"/>
      <c r="F182" s="95"/>
      <c r="G182" s="70"/>
      <c r="H182" s="96"/>
      <c r="I182" s="6"/>
    </row>
    <row r="183" spans="1:9" s="10" customFormat="1" x14ac:dyDescent="0.3">
      <c r="A183" s="39" t="s">
        <v>304</v>
      </c>
      <c r="B183" s="49" t="s">
        <v>305</v>
      </c>
      <c r="C183" s="41" t="s">
        <v>693</v>
      </c>
      <c r="D183" s="94"/>
      <c r="E183" s="95"/>
      <c r="F183" s="95"/>
      <c r="G183" s="70"/>
      <c r="H183" s="96"/>
      <c r="I183" s="6"/>
    </row>
    <row r="184" spans="1:9" s="10" customFormat="1" x14ac:dyDescent="0.3">
      <c r="A184" s="39" t="s">
        <v>306</v>
      </c>
      <c r="B184" s="40" t="s">
        <v>128</v>
      </c>
      <c r="C184" s="41" t="s">
        <v>693</v>
      </c>
      <c r="D184" s="225">
        <f>D52</f>
        <v>1.4</v>
      </c>
      <c r="E184" s="226">
        <f t="shared" ref="E184:G184" si="29">E52</f>
        <v>1.3939999999999999</v>
      </c>
      <c r="F184" s="226">
        <f t="shared" si="29"/>
        <v>-6.0000000000000053E-3</v>
      </c>
      <c r="G184" s="227">
        <f t="shared" si="29"/>
        <v>-0.42857142857142894</v>
      </c>
      <c r="H184" s="96"/>
      <c r="I184" s="6"/>
    </row>
    <row r="185" spans="1:9" s="10" customFormat="1" x14ac:dyDescent="0.3">
      <c r="A185" s="39" t="s">
        <v>307</v>
      </c>
      <c r="B185" s="83" t="s">
        <v>308</v>
      </c>
      <c r="C185" s="41" t="s">
        <v>693</v>
      </c>
      <c r="D185" s="225">
        <f>D186+D187+D194+D195+D196+D198+D199</f>
        <v>38.605579999999996</v>
      </c>
      <c r="E185" s="226">
        <f t="shared" ref="E185:G185" si="30">E186+E187+E194+E195+E196+E198+E199</f>
        <v>29.786000000000001</v>
      </c>
      <c r="F185" s="226">
        <f t="shared" si="30"/>
        <v>-8.8195800000000002</v>
      </c>
      <c r="G185" s="227">
        <f t="shared" si="30"/>
        <v>-110.10513307721808</v>
      </c>
      <c r="H185" s="96"/>
      <c r="I185" s="6"/>
    </row>
    <row r="186" spans="1:9" s="10" customFormat="1" x14ac:dyDescent="0.3">
      <c r="A186" s="39" t="s">
        <v>309</v>
      </c>
      <c r="B186" s="50" t="s">
        <v>310</v>
      </c>
      <c r="C186" s="41" t="s">
        <v>693</v>
      </c>
      <c r="D186" s="225">
        <f>D54</f>
        <v>0.59499999999999997</v>
      </c>
      <c r="E186" s="226">
        <f t="shared" ref="E186:G186" si="31">E54</f>
        <v>0.59199999999999997</v>
      </c>
      <c r="F186" s="226">
        <f t="shared" si="31"/>
        <v>-3.0000000000000027E-3</v>
      </c>
      <c r="G186" s="227">
        <f t="shared" si="31"/>
        <v>-0.50420168067226934</v>
      </c>
      <c r="H186" s="96"/>
      <c r="I186" s="6"/>
    </row>
    <row r="187" spans="1:9" s="10" customFormat="1" x14ac:dyDescent="0.3">
      <c r="A187" s="39" t="s">
        <v>311</v>
      </c>
      <c r="B187" s="50" t="s">
        <v>312</v>
      </c>
      <c r="C187" s="41" t="s">
        <v>693</v>
      </c>
      <c r="D187" s="225">
        <f>D56</f>
        <v>24.339580000000002</v>
      </c>
      <c r="E187" s="226">
        <f t="shared" ref="E187:G187" si="32">E56</f>
        <v>15.476000000000001</v>
      </c>
      <c r="F187" s="226">
        <f t="shared" si="32"/>
        <v>-8.8635800000000007</v>
      </c>
      <c r="G187" s="227">
        <f t="shared" si="32"/>
        <v>-36.4163227138677</v>
      </c>
      <c r="H187" s="96"/>
      <c r="I187" s="6"/>
    </row>
    <row r="188" spans="1:9" s="10" customFormat="1" x14ac:dyDescent="0.3">
      <c r="A188" s="39" t="s">
        <v>313</v>
      </c>
      <c r="B188" s="49" t="s">
        <v>314</v>
      </c>
      <c r="C188" s="41" t="s">
        <v>693</v>
      </c>
      <c r="D188" s="97"/>
      <c r="E188" s="98"/>
      <c r="F188" s="98"/>
      <c r="G188" s="99"/>
      <c r="H188" s="96"/>
      <c r="I188" s="6"/>
    </row>
    <row r="189" spans="1:9" s="10" customFormat="1" x14ac:dyDescent="0.3">
      <c r="A189" s="39" t="s">
        <v>315</v>
      </c>
      <c r="B189" s="49" t="s">
        <v>316</v>
      </c>
      <c r="C189" s="41" t="s">
        <v>693</v>
      </c>
      <c r="D189" s="97"/>
      <c r="E189" s="98"/>
      <c r="F189" s="98"/>
      <c r="G189" s="99"/>
      <c r="H189" s="96"/>
      <c r="I189" s="6"/>
    </row>
    <row r="190" spans="1:9" s="10" customFormat="1" x14ac:dyDescent="0.3">
      <c r="A190" s="39" t="s">
        <v>317</v>
      </c>
      <c r="B190" s="49" t="s">
        <v>318</v>
      </c>
      <c r="C190" s="41" t="s">
        <v>693</v>
      </c>
      <c r="D190" s="225">
        <f>D187</f>
        <v>24.339580000000002</v>
      </c>
      <c r="E190" s="226">
        <f t="shared" ref="E190:G190" si="33">E187</f>
        <v>15.476000000000001</v>
      </c>
      <c r="F190" s="226">
        <f t="shared" si="33"/>
        <v>-8.8635800000000007</v>
      </c>
      <c r="G190" s="227">
        <f t="shared" si="33"/>
        <v>-36.4163227138677</v>
      </c>
      <c r="H190" s="96"/>
      <c r="I190" s="6"/>
    </row>
    <row r="191" spans="1:9" s="10" customFormat="1" ht="31.2" x14ac:dyDescent="0.3">
      <c r="A191" s="39" t="s">
        <v>319</v>
      </c>
      <c r="B191" s="50" t="s">
        <v>320</v>
      </c>
      <c r="C191" s="41" t="s">
        <v>693</v>
      </c>
      <c r="D191" s="97"/>
      <c r="E191" s="98"/>
      <c r="F191" s="98"/>
      <c r="G191" s="99"/>
      <c r="H191" s="96"/>
      <c r="I191" s="6"/>
    </row>
    <row r="192" spans="1:9" s="10" customFormat="1" ht="31.2" x14ac:dyDescent="0.3">
      <c r="A192" s="39" t="s">
        <v>321</v>
      </c>
      <c r="B192" s="50" t="s">
        <v>322</v>
      </c>
      <c r="C192" s="41" t="s">
        <v>693</v>
      </c>
      <c r="D192" s="97"/>
      <c r="E192" s="98"/>
      <c r="F192" s="98"/>
      <c r="G192" s="99"/>
      <c r="H192" s="96"/>
      <c r="I192" s="6"/>
    </row>
    <row r="193" spans="1:9" s="10" customFormat="1" x14ac:dyDescent="0.3">
      <c r="A193" s="39" t="s">
        <v>323</v>
      </c>
      <c r="B193" s="50" t="s">
        <v>324</v>
      </c>
      <c r="C193" s="41" t="s">
        <v>693</v>
      </c>
      <c r="D193" s="97"/>
      <c r="E193" s="98"/>
      <c r="F193" s="98"/>
      <c r="G193" s="99"/>
      <c r="H193" s="96"/>
      <c r="I193" s="6"/>
    </row>
    <row r="194" spans="1:9" s="10" customFormat="1" x14ac:dyDescent="0.3">
      <c r="A194" s="39" t="s">
        <v>325</v>
      </c>
      <c r="B194" s="50" t="s">
        <v>326</v>
      </c>
      <c r="C194" s="41" t="s">
        <v>693</v>
      </c>
      <c r="D194" s="225">
        <v>8.1839999999999993</v>
      </c>
      <c r="E194" s="100">
        <v>7.7279999999999998</v>
      </c>
      <c r="F194" s="100">
        <f t="shared" ref="F194" si="34">E194-D194</f>
        <v>-0.45599999999999952</v>
      </c>
      <c r="G194" s="228">
        <f t="shared" ref="G194" si="35">F194/D194*100</f>
        <v>-5.5718475073313725</v>
      </c>
      <c r="H194" s="96"/>
      <c r="I194" s="6"/>
    </row>
    <row r="195" spans="1:9" s="10" customFormat="1" x14ac:dyDescent="0.3">
      <c r="A195" s="39" t="s">
        <v>327</v>
      </c>
      <c r="B195" s="50" t="s">
        <v>328</v>
      </c>
      <c r="C195" s="41" t="s">
        <v>693</v>
      </c>
      <c r="D195" s="225">
        <v>2.488</v>
      </c>
      <c r="E195" s="100">
        <v>3.3820000000000001</v>
      </c>
      <c r="F195" s="100">
        <f t="shared" ref="F195" si="36">E195-D195</f>
        <v>0.89400000000000013</v>
      </c>
      <c r="G195" s="228">
        <f t="shared" ref="G195" si="37">F195/D195*100</f>
        <v>35.932475884244383</v>
      </c>
      <c r="H195" s="96"/>
      <c r="I195" s="6"/>
    </row>
    <row r="196" spans="1:9" s="10" customFormat="1" x14ac:dyDescent="0.3">
      <c r="A196" s="39" t="s">
        <v>329</v>
      </c>
      <c r="B196" s="50" t="s">
        <v>330</v>
      </c>
      <c r="C196" s="41" t="s">
        <v>693</v>
      </c>
      <c r="D196" s="229">
        <f>D197</f>
        <v>0.3</v>
      </c>
      <c r="E196" s="230">
        <f t="shared" ref="E196:G196" si="38">E197</f>
        <v>0</v>
      </c>
      <c r="F196" s="230">
        <f t="shared" si="38"/>
        <v>-0.3</v>
      </c>
      <c r="G196" s="231">
        <f t="shared" si="38"/>
        <v>-100</v>
      </c>
      <c r="H196" s="96"/>
      <c r="I196" s="6"/>
    </row>
    <row r="197" spans="1:9" s="10" customFormat="1" x14ac:dyDescent="0.3">
      <c r="A197" s="39" t="s">
        <v>331</v>
      </c>
      <c r="B197" s="49" t="s">
        <v>332</v>
      </c>
      <c r="C197" s="41" t="s">
        <v>693</v>
      </c>
      <c r="D197" s="225">
        <f>D130</f>
        <v>0.3</v>
      </c>
      <c r="E197" s="226">
        <f>E130</f>
        <v>0</v>
      </c>
      <c r="F197" s="226">
        <f>F130</f>
        <v>-0.3</v>
      </c>
      <c r="G197" s="227">
        <f>G130</f>
        <v>-100</v>
      </c>
      <c r="H197" s="96"/>
      <c r="I197" s="6"/>
    </row>
    <row r="198" spans="1:9" s="10" customFormat="1" x14ac:dyDescent="0.3">
      <c r="A198" s="39" t="s">
        <v>333</v>
      </c>
      <c r="B198" s="50" t="s">
        <v>334</v>
      </c>
      <c r="C198" s="41" t="s">
        <v>693</v>
      </c>
      <c r="D198" s="225">
        <f>D60</f>
        <v>2.2989999999999999</v>
      </c>
      <c r="E198" s="226">
        <f t="shared" ref="E198:G198" si="39">E60</f>
        <v>2.206</v>
      </c>
      <c r="F198" s="226">
        <f t="shared" si="39"/>
        <v>-9.2999999999999972E-2</v>
      </c>
      <c r="G198" s="227">
        <f t="shared" si="39"/>
        <v>-4.0452370595911251</v>
      </c>
      <c r="H198" s="96"/>
      <c r="I198" s="6"/>
    </row>
    <row r="199" spans="1:9" s="10" customFormat="1" x14ac:dyDescent="0.3">
      <c r="A199" s="39" t="s">
        <v>335</v>
      </c>
      <c r="B199" s="50" t="s">
        <v>336</v>
      </c>
      <c r="C199" s="41" t="s">
        <v>693</v>
      </c>
      <c r="D199" s="225">
        <f>D67</f>
        <v>0.4</v>
      </c>
      <c r="E199" s="226">
        <f t="shared" ref="E199:G199" si="40">E67</f>
        <v>0.40200000000000002</v>
      </c>
      <c r="F199" s="226">
        <f t="shared" si="40"/>
        <v>2.0000000000000018E-3</v>
      </c>
      <c r="G199" s="227">
        <f t="shared" si="40"/>
        <v>0.50000000000000044</v>
      </c>
      <c r="H199" s="96"/>
      <c r="I199" s="6"/>
    </row>
    <row r="200" spans="1:9" s="10" customFormat="1" x14ac:dyDescent="0.3">
      <c r="A200" s="39" t="s">
        <v>337</v>
      </c>
      <c r="B200" s="50" t="s">
        <v>338</v>
      </c>
      <c r="C200" s="41" t="s">
        <v>693</v>
      </c>
      <c r="D200" s="94"/>
      <c r="E200" s="95"/>
      <c r="F200" s="95"/>
      <c r="G200" s="70"/>
      <c r="H200" s="96"/>
      <c r="I200" s="6"/>
    </row>
    <row r="201" spans="1:9" s="10" customFormat="1" ht="31.2" x14ac:dyDescent="0.3">
      <c r="A201" s="39" t="s">
        <v>339</v>
      </c>
      <c r="B201" s="50" t="s">
        <v>340</v>
      </c>
      <c r="C201" s="41" t="s">
        <v>693</v>
      </c>
      <c r="D201" s="94"/>
      <c r="E201" s="95"/>
      <c r="F201" s="95"/>
      <c r="G201" s="70"/>
      <c r="H201" s="96"/>
      <c r="I201" s="6"/>
    </row>
    <row r="202" spans="1:9" s="10" customFormat="1" x14ac:dyDescent="0.3">
      <c r="A202" s="39" t="s">
        <v>341</v>
      </c>
      <c r="B202" s="50" t="s">
        <v>342</v>
      </c>
      <c r="C202" s="41" t="s">
        <v>693</v>
      </c>
      <c r="D202" s="94"/>
      <c r="E202" s="95"/>
      <c r="F202" s="95"/>
      <c r="G202" s="70"/>
      <c r="H202" s="96"/>
      <c r="I202" s="6"/>
    </row>
    <row r="203" spans="1:9" s="10" customFormat="1" x14ac:dyDescent="0.3">
      <c r="A203" s="39" t="s">
        <v>343</v>
      </c>
      <c r="B203" s="83" t="s">
        <v>344</v>
      </c>
      <c r="C203" s="41" t="s">
        <v>693</v>
      </c>
      <c r="D203" s="94"/>
      <c r="E203" s="95"/>
      <c r="F203" s="95"/>
      <c r="G203" s="70"/>
      <c r="H203" s="96"/>
      <c r="I203" s="6"/>
    </row>
    <row r="204" spans="1:9" s="10" customFormat="1" x14ac:dyDescent="0.3">
      <c r="A204" s="39" t="s">
        <v>345</v>
      </c>
      <c r="B204" s="50" t="s">
        <v>346</v>
      </c>
      <c r="C204" s="41" t="s">
        <v>693</v>
      </c>
      <c r="D204" s="94"/>
      <c r="E204" s="95"/>
      <c r="F204" s="95"/>
      <c r="G204" s="70"/>
      <c r="H204" s="96"/>
      <c r="I204" s="6"/>
    </row>
    <row r="205" spans="1:9" s="10" customFormat="1" x14ac:dyDescent="0.3">
      <c r="A205" s="39" t="s">
        <v>347</v>
      </c>
      <c r="B205" s="50" t="s">
        <v>348</v>
      </c>
      <c r="C205" s="41" t="s">
        <v>693</v>
      </c>
      <c r="D205" s="94"/>
      <c r="E205" s="95"/>
      <c r="F205" s="95"/>
      <c r="G205" s="70"/>
      <c r="H205" s="96"/>
      <c r="I205" s="6"/>
    </row>
    <row r="206" spans="1:9" s="10" customFormat="1" ht="31.2" x14ac:dyDescent="0.3">
      <c r="A206" s="39" t="s">
        <v>349</v>
      </c>
      <c r="B206" s="49" t="s">
        <v>350</v>
      </c>
      <c r="C206" s="41" t="s">
        <v>693</v>
      </c>
      <c r="D206" s="94"/>
      <c r="E206" s="95"/>
      <c r="F206" s="95"/>
      <c r="G206" s="70"/>
      <c r="H206" s="96"/>
      <c r="I206" s="6"/>
    </row>
    <row r="207" spans="1:9" s="10" customFormat="1" x14ac:dyDescent="0.3">
      <c r="A207" s="39" t="s">
        <v>351</v>
      </c>
      <c r="B207" s="51" t="s">
        <v>93</v>
      </c>
      <c r="C207" s="41" t="s">
        <v>693</v>
      </c>
      <c r="D207" s="94"/>
      <c r="E207" s="95"/>
      <c r="F207" s="95"/>
      <c r="G207" s="70"/>
      <c r="H207" s="96"/>
      <c r="I207" s="6"/>
    </row>
    <row r="208" spans="1:9" s="10" customFormat="1" x14ac:dyDescent="0.3">
      <c r="A208" s="39" t="s">
        <v>352</v>
      </c>
      <c r="B208" s="51" t="s">
        <v>97</v>
      </c>
      <c r="C208" s="41" t="s">
        <v>693</v>
      </c>
      <c r="D208" s="94"/>
      <c r="E208" s="95"/>
      <c r="F208" s="95"/>
      <c r="G208" s="70"/>
      <c r="H208" s="96"/>
      <c r="I208" s="6"/>
    </row>
    <row r="209" spans="1:9" s="10" customFormat="1" x14ac:dyDescent="0.3">
      <c r="A209" s="39" t="s">
        <v>353</v>
      </c>
      <c r="B209" s="50" t="s">
        <v>354</v>
      </c>
      <c r="C209" s="41" t="s">
        <v>693</v>
      </c>
      <c r="D209" s="94"/>
      <c r="E209" s="95"/>
      <c r="F209" s="95"/>
      <c r="G209" s="70"/>
      <c r="H209" s="96"/>
      <c r="I209" s="6"/>
    </row>
    <row r="210" spans="1:9" s="10" customFormat="1" x14ac:dyDescent="0.3">
      <c r="A210" s="39" t="s">
        <v>355</v>
      </c>
      <c r="B210" s="83" t="s">
        <v>356</v>
      </c>
      <c r="C210" s="41" t="s">
        <v>693</v>
      </c>
      <c r="D210" s="94"/>
      <c r="E210" s="95"/>
      <c r="F210" s="95"/>
      <c r="G210" s="70"/>
      <c r="H210" s="96"/>
      <c r="I210" s="6"/>
    </row>
    <row r="211" spans="1:9" s="10" customFormat="1" x14ac:dyDescent="0.3">
      <c r="A211" s="39" t="s">
        <v>357</v>
      </c>
      <c r="B211" s="50" t="s">
        <v>358</v>
      </c>
      <c r="C211" s="41" t="s">
        <v>693</v>
      </c>
      <c r="D211" s="94"/>
      <c r="E211" s="95"/>
      <c r="F211" s="95"/>
      <c r="G211" s="70"/>
      <c r="H211" s="96"/>
      <c r="I211" s="6"/>
    </row>
    <row r="212" spans="1:9" s="10" customFormat="1" x14ac:dyDescent="0.3">
      <c r="A212" s="39" t="s">
        <v>359</v>
      </c>
      <c r="B212" s="49" t="s">
        <v>360</v>
      </c>
      <c r="C212" s="41" t="s">
        <v>693</v>
      </c>
      <c r="D212" s="94"/>
      <c r="E212" s="95"/>
      <c r="F212" s="95"/>
      <c r="G212" s="70"/>
      <c r="H212" s="96"/>
      <c r="I212" s="6"/>
    </row>
    <row r="213" spans="1:9" s="10" customFormat="1" x14ac:dyDescent="0.3">
      <c r="A213" s="39" t="s">
        <v>361</v>
      </c>
      <c r="B213" s="49" t="s">
        <v>362</v>
      </c>
      <c r="C213" s="41" t="s">
        <v>693</v>
      </c>
      <c r="D213" s="94"/>
      <c r="E213" s="95"/>
      <c r="F213" s="95"/>
      <c r="G213" s="70"/>
      <c r="H213" s="96"/>
      <c r="I213" s="6"/>
    </row>
    <row r="214" spans="1:9" s="10" customFormat="1" x14ac:dyDescent="0.3">
      <c r="A214" s="39" t="s">
        <v>363</v>
      </c>
      <c r="B214" s="49" t="s">
        <v>364</v>
      </c>
      <c r="C214" s="41" t="s">
        <v>693</v>
      </c>
      <c r="D214" s="94"/>
      <c r="E214" s="95"/>
      <c r="F214" s="95"/>
      <c r="G214" s="70"/>
      <c r="H214" s="96"/>
      <c r="I214" s="6"/>
    </row>
    <row r="215" spans="1:9" s="10" customFormat="1" x14ac:dyDescent="0.3">
      <c r="A215" s="39" t="s">
        <v>365</v>
      </c>
      <c r="B215" s="49" t="s">
        <v>366</v>
      </c>
      <c r="C215" s="41" t="s">
        <v>693</v>
      </c>
      <c r="D215" s="94"/>
      <c r="E215" s="95"/>
      <c r="F215" s="95"/>
      <c r="G215" s="70"/>
      <c r="H215" s="96"/>
      <c r="I215" s="6"/>
    </row>
    <row r="216" spans="1:9" s="10" customFormat="1" x14ac:dyDescent="0.3">
      <c r="A216" s="39" t="s">
        <v>367</v>
      </c>
      <c r="B216" s="49" t="s">
        <v>368</v>
      </c>
      <c r="C216" s="41" t="s">
        <v>693</v>
      </c>
      <c r="D216" s="94"/>
      <c r="E216" s="95"/>
      <c r="F216" s="95"/>
      <c r="G216" s="70"/>
      <c r="H216" s="96"/>
      <c r="I216" s="6"/>
    </row>
    <row r="217" spans="1:9" s="10" customFormat="1" x14ac:dyDescent="0.3">
      <c r="A217" s="39" t="s">
        <v>369</v>
      </c>
      <c r="B217" s="49" t="s">
        <v>370</v>
      </c>
      <c r="C217" s="41" t="s">
        <v>693</v>
      </c>
      <c r="D217" s="94"/>
      <c r="E217" s="95"/>
      <c r="F217" s="95"/>
      <c r="G217" s="70"/>
      <c r="H217" s="96"/>
      <c r="I217" s="6"/>
    </row>
    <row r="218" spans="1:9" s="10" customFormat="1" x14ac:dyDescent="0.3">
      <c r="A218" s="39" t="s">
        <v>371</v>
      </c>
      <c r="B218" s="50" t="s">
        <v>372</v>
      </c>
      <c r="C218" s="41" t="s">
        <v>693</v>
      </c>
      <c r="D218" s="94"/>
      <c r="E218" s="95"/>
      <c r="F218" s="95"/>
      <c r="G218" s="70"/>
      <c r="H218" s="96"/>
      <c r="I218" s="6"/>
    </row>
    <row r="219" spans="1:9" s="10" customFormat="1" x14ac:dyDescent="0.3">
      <c r="A219" s="39" t="s">
        <v>373</v>
      </c>
      <c r="B219" s="50" t="s">
        <v>374</v>
      </c>
      <c r="C219" s="41" t="s">
        <v>693</v>
      </c>
      <c r="D219" s="94"/>
      <c r="E219" s="95"/>
      <c r="F219" s="95"/>
      <c r="G219" s="70"/>
      <c r="H219" s="96"/>
      <c r="I219" s="6"/>
    </row>
    <row r="220" spans="1:9" s="10" customFormat="1" x14ac:dyDescent="0.3">
      <c r="A220" s="39" t="s">
        <v>375</v>
      </c>
      <c r="B220" s="50" t="s">
        <v>181</v>
      </c>
      <c r="C220" s="41" t="s">
        <v>279</v>
      </c>
      <c r="D220" s="94"/>
      <c r="E220" s="95"/>
      <c r="F220" s="95"/>
      <c r="G220" s="70"/>
      <c r="H220" s="96"/>
      <c r="I220" s="6"/>
    </row>
    <row r="221" spans="1:9" s="10" customFormat="1" ht="31.2" x14ac:dyDescent="0.3">
      <c r="A221" s="39" t="s">
        <v>376</v>
      </c>
      <c r="B221" s="50" t="s">
        <v>377</v>
      </c>
      <c r="C221" s="41" t="s">
        <v>693</v>
      </c>
      <c r="D221" s="94"/>
      <c r="E221" s="95"/>
      <c r="F221" s="95"/>
      <c r="G221" s="70"/>
      <c r="H221" s="96"/>
      <c r="I221" s="6"/>
    </row>
    <row r="222" spans="1:9" s="10" customFormat="1" x14ac:dyDescent="0.3">
      <c r="A222" s="39" t="s">
        <v>378</v>
      </c>
      <c r="B222" s="83" t="s">
        <v>379</v>
      </c>
      <c r="C222" s="41" t="s">
        <v>693</v>
      </c>
      <c r="D222" s="94"/>
      <c r="E222" s="95"/>
      <c r="F222" s="95"/>
      <c r="G222" s="70"/>
      <c r="H222" s="96"/>
      <c r="I222" s="6"/>
    </row>
    <row r="223" spans="1:9" s="10" customFormat="1" x14ac:dyDescent="0.3">
      <c r="A223" s="39" t="s">
        <v>380</v>
      </c>
      <c r="B223" s="50" t="s">
        <v>381</v>
      </c>
      <c r="C223" s="41" t="s">
        <v>693</v>
      </c>
      <c r="D223" s="94"/>
      <c r="E223" s="95"/>
      <c r="F223" s="95"/>
      <c r="G223" s="70"/>
      <c r="H223" s="96"/>
      <c r="I223" s="6"/>
    </row>
    <row r="224" spans="1:9" s="10" customFormat="1" x14ac:dyDescent="0.3">
      <c r="A224" s="39" t="s">
        <v>382</v>
      </c>
      <c r="B224" s="50" t="s">
        <v>383</v>
      </c>
      <c r="C224" s="41" t="s">
        <v>693</v>
      </c>
      <c r="D224" s="94"/>
      <c r="E224" s="95"/>
      <c r="F224" s="95"/>
      <c r="G224" s="70"/>
      <c r="H224" s="96"/>
      <c r="I224" s="6"/>
    </row>
    <row r="225" spans="1:9" s="10" customFormat="1" x14ac:dyDescent="0.3">
      <c r="A225" s="39" t="s">
        <v>384</v>
      </c>
      <c r="B225" s="49" t="s">
        <v>385</v>
      </c>
      <c r="C225" s="41" t="s">
        <v>693</v>
      </c>
      <c r="D225" s="94"/>
      <c r="E225" s="95"/>
      <c r="F225" s="95"/>
      <c r="G225" s="70"/>
      <c r="H225" s="96"/>
      <c r="I225" s="6"/>
    </row>
    <row r="226" spans="1:9" s="10" customFormat="1" x14ac:dyDescent="0.3">
      <c r="A226" s="39" t="s">
        <v>386</v>
      </c>
      <c r="B226" s="49" t="s">
        <v>387</v>
      </c>
      <c r="C226" s="41" t="s">
        <v>693</v>
      </c>
      <c r="D226" s="94"/>
      <c r="E226" s="95"/>
      <c r="F226" s="95"/>
      <c r="G226" s="70"/>
      <c r="H226" s="96"/>
      <c r="I226" s="6"/>
    </row>
    <row r="227" spans="1:9" s="10" customFormat="1" x14ac:dyDescent="0.3">
      <c r="A227" s="39" t="s">
        <v>388</v>
      </c>
      <c r="B227" s="49" t="s">
        <v>389</v>
      </c>
      <c r="C227" s="41" t="s">
        <v>693</v>
      </c>
      <c r="D227" s="94"/>
      <c r="E227" s="95"/>
      <c r="F227" s="95"/>
      <c r="G227" s="70"/>
      <c r="H227" s="96"/>
      <c r="I227" s="6"/>
    </row>
    <row r="228" spans="1:9" s="10" customFormat="1" x14ac:dyDescent="0.3">
      <c r="A228" s="39" t="s">
        <v>390</v>
      </c>
      <c r="B228" s="50" t="s">
        <v>391</v>
      </c>
      <c r="C228" s="41" t="s">
        <v>693</v>
      </c>
      <c r="D228" s="94"/>
      <c r="E228" s="95"/>
      <c r="F228" s="95"/>
      <c r="G228" s="70"/>
      <c r="H228" s="96"/>
      <c r="I228" s="6"/>
    </row>
    <row r="229" spans="1:9" s="10" customFormat="1" x14ac:dyDescent="0.3">
      <c r="A229" s="39" t="s">
        <v>392</v>
      </c>
      <c r="B229" s="50" t="s">
        <v>393</v>
      </c>
      <c r="C229" s="41" t="s">
        <v>693</v>
      </c>
      <c r="D229" s="94"/>
      <c r="E229" s="95"/>
      <c r="F229" s="95"/>
      <c r="G229" s="70"/>
      <c r="H229" s="96"/>
      <c r="I229" s="6"/>
    </row>
    <row r="230" spans="1:9" s="10" customFormat="1" x14ac:dyDescent="0.3">
      <c r="A230" s="39" t="s">
        <v>394</v>
      </c>
      <c r="B230" s="49" t="s">
        <v>395</v>
      </c>
      <c r="C230" s="41" t="s">
        <v>693</v>
      </c>
      <c r="D230" s="94"/>
      <c r="E230" s="95"/>
      <c r="F230" s="95"/>
      <c r="G230" s="70"/>
      <c r="H230" s="96"/>
      <c r="I230" s="6"/>
    </row>
    <row r="231" spans="1:9" s="10" customFormat="1" x14ac:dyDescent="0.3">
      <c r="A231" s="39" t="s">
        <v>396</v>
      </c>
      <c r="B231" s="49" t="s">
        <v>397</v>
      </c>
      <c r="C231" s="41" t="s">
        <v>693</v>
      </c>
      <c r="D231" s="94"/>
      <c r="E231" s="95"/>
      <c r="F231" s="95"/>
      <c r="G231" s="70"/>
      <c r="H231" s="96"/>
      <c r="I231" s="6"/>
    </row>
    <row r="232" spans="1:9" s="10" customFormat="1" x14ac:dyDescent="0.3">
      <c r="A232" s="39" t="s">
        <v>398</v>
      </c>
      <c r="B232" s="50" t="s">
        <v>399</v>
      </c>
      <c r="C232" s="41" t="s">
        <v>693</v>
      </c>
      <c r="D232" s="94"/>
      <c r="E232" s="95"/>
      <c r="F232" s="95"/>
      <c r="G232" s="70"/>
      <c r="H232" s="96"/>
      <c r="I232" s="6"/>
    </row>
    <row r="233" spans="1:9" s="10" customFormat="1" x14ac:dyDescent="0.3">
      <c r="A233" s="39" t="s">
        <v>400</v>
      </c>
      <c r="B233" s="50" t="s">
        <v>401</v>
      </c>
      <c r="C233" s="41" t="s">
        <v>693</v>
      </c>
      <c r="D233" s="94"/>
      <c r="E233" s="95"/>
      <c r="F233" s="95"/>
      <c r="G233" s="70"/>
      <c r="H233" s="96"/>
      <c r="I233" s="6"/>
    </row>
    <row r="234" spans="1:9" s="10" customFormat="1" x14ac:dyDescent="0.3">
      <c r="A234" s="39" t="s">
        <v>402</v>
      </c>
      <c r="B234" s="50" t="s">
        <v>403</v>
      </c>
      <c r="C234" s="41" t="s">
        <v>693</v>
      </c>
      <c r="D234" s="94"/>
      <c r="E234" s="95"/>
      <c r="F234" s="95"/>
      <c r="G234" s="70"/>
      <c r="H234" s="96"/>
      <c r="I234" s="6"/>
    </row>
    <row r="235" spans="1:9" s="10" customFormat="1" x14ac:dyDescent="0.3">
      <c r="A235" s="39" t="s">
        <v>404</v>
      </c>
      <c r="B235" s="83" t="s">
        <v>405</v>
      </c>
      <c r="C235" s="41" t="s">
        <v>693</v>
      </c>
      <c r="D235" s="94"/>
      <c r="E235" s="95"/>
      <c r="F235" s="95"/>
      <c r="G235" s="70"/>
      <c r="H235" s="96"/>
      <c r="I235" s="6"/>
    </row>
    <row r="236" spans="1:9" s="10" customFormat="1" x14ac:dyDescent="0.3">
      <c r="A236" s="39" t="s">
        <v>406</v>
      </c>
      <c r="B236" s="50" t="s">
        <v>407</v>
      </c>
      <c r="C236" s="41" t="s">
        <v>693</v>
      </c>
      <c r="D236" s="94"/>
      <c r="E236" s="95"/>
      <c r="F236" s="95"/>
      <c r="G236" s="70"/>
      <c r="H236" s="96"/>
      <c r="I236" s="6"/>
    </row>
    <row r="237" spans="1:9" s="10" customFormat="1" x14ac:dyDescent="0.3">
      <c r="A237" s="39" t="s">
        <v>408</v>
      </c>
      <c r="B237" s="49" t="s">
        <v>385</v>
      </c>
      <c r="C237" s="41" t="s">
        <v>693</v>
      </c>
      <c r="D237" s="94"/>
      <c r="E237" s="95"/>
      <c r="F237" s="95"/>
      <c r="G237" s="70"/>
      <c r="H237" s="96"/>
      <c r="I237" s="6"/>
    </row>
    <row r="238" spans="1:9" s="10" customFormat="1" x14ac:dyDescent="0.3">
      <c r="A238" s="39" t="s">
        <v>409</v>
      </c>
      <c r="B238" s="49" t="s">
        <v>387</v>
      </c>
      <c r="C238" s="41" t="s">
        <v>693</v>
      </c>
      <c r="D238" s="94"/>
      <c r="E238" s="95"/>
      <c r="F238" s="95"/>
      <c r="G238" s="70"/>
      <c r="H238" s="96"/>
      <c r="I238" s="6"/>
    </row>
    <row r="239" spans="1:9" s="10" customFormat="1" x14ac:dyDescent="0.3">
      <c r="A239" s="39" t="s">
        <v>410</v>
      </c>
      <c r="B239" s="49" t="s">
        <v>389</v>
      </c>
      <c r="C239" s="41" t="s">
        <v>693</v>
      </c>
      <c r="D239" s="94"/>
      <c r="E239" s="95"/>
      <c r="F239" s="95"/>
      <c r="G239" s="70"/>
      <c r="H239" s="96"/>
      <c r="I239" s="6"/>
    </row>
    <row r="240" spans="1:9" s="10" customFormat="1" x14ac:dyDescent="0.3">
      <c r="A240" s="39" t="s">
        <v>411</v>
      </c>
      <c r="B240" s="50" t="s">
        <v>276</v>
      </c>
      <c r="C240" s="41" t="s">
        <v>693</v>
      </c>
      <c r="D240" s="94"/>
      <c r="E240" s="95"/>
      <c r="F240" s="95"/>
      <c r="G240" s="70"/>
      <c r="H240" s="96"/>
      <c r="I240" s="6"/>
    </row>
    <row r="241" spans="1:9" s="10" customFormat="1" x14ac:dyDescent="0.3">
      <c r="A241" s="39" t="s">
        <v>412</v>
      </c>
      <c r="B241" s="50" t="s">
        <v>413</v>
      </c>
      <c r="C241" s="41" t="s">
        <v>693</v>
      </c>
      <c r="D241" s="94"/>
      <c r="E241" s="95"/>
      <c r="F241" s="95"/>
      <c r="G241" s="70"/>
      <c r="H241" s="96"/>
      <c r="I241" s="6"/>
    </row>
    <row r="242" spans="1:9" s="10" customFormat="1" ht="31.2" x14ac:dyDescent="0.3">
      <c r="A242" s="39" t="s">
        <v>414</v>
      </c>
      <c r="B242" s="83" t="s">
        <v>415</v>
      </c>
      <c r="C242" s="41" t="s">
        <v>693</v>
      </c>
      <c r="D242" s="94"/>
      <c r="E242" s="95"/>
      <c r="F242" s="95"/>
      <c r="G242" s="70"/>
      <c r="H242" s="96"/>
      <c r="I242" s="6"/>
    </row>
    <row r="243" spans="1:9" s="10" customFormat="1" ht="31.2" x14ac:dyDescent="0.3">
      <c r="A243" s="39" t="s">
        <v>416</v>
      </c>
      <c r="B243" s="83" t="s">
        <v>417</v>
      </c>
      <c r="C243" s="41" t="s">
        <v>693</v>
      </c>
      <c r="D243" s="94"/>
      <c r="E243" s="95"/>
      <c r="F243" s="95"/>
      <c r="G243" s="70"/>
      <c r="H243" s="96"/>
      <c r="I243" s="6"/>
    </row>
    <row r="244" spans="1:9" s="10" customFormat="1" x14ac:dyDescent="0.3">
      <c r="A244" s="39" t="s">
        <v>418</v>
      </c>
      <c r="B244" s="50" t="s">
        <v>419</v>
      </c>
      <c r="C244" s="41" t="s">
        <v>693</v>
      </c>
      <c r="D244" s="94"/>
      <c r="E244" s="95"/>
      <c r="F244" s="95"/>
      <c r="G244" s="70"/>
      <c r="H244" s="96"/>
      <c r="I244" s="6"/>
    </row>
    <row r="245" spans="1:9" s="10" customFormat="1" x14ac:dyDescent="0.3">
      <c r="A245" s="39" t="s">
        <v>420</v>
      </c>
      <c r="B245" s="50" t="s">
        <v>421</v>
      </c>
      <c r="C245" s="41" t="s">
        <v>693</v>
      </c>
      <c r="D245" s="94"/>
      <c r="E245" s="95"/>
      <c r="F245" s="95"/>
      <c r="G245" s="70"/>
      <c r="H245" s="96"/>
      <c r="I245" s="6"/>
    </row>
    <row r="246" spans="1:9" s="10" customFormat="1" ht="31.2" x14ac:dyDescent="0.3">
      <c r="A246" s="39" t="s">
        <v>422</v>
      </c>
      <c r="B246" s="83" t="s">
        <v>423</v>
      </c>
      <c r="C246" s="41" t="s">
        <v>693</v>
      </c>
      <c r="D246" s="94"/>
      <c r="E246" s="95"/>
      <c r="F246" s="95"/>
      <c r="G246" s="70"/>
      <c r="H246" s="96"/>
      <c r="I246" s="6"/>
    </row>
    <row r="247" spans="1:9" s="10" customFormat="1" x14ac:dyDescent="0.3">
      <c r="A247" s="39" t="s">
        <v>424</v>
      </c>
      <c r="B247" s="50" t="s">
        <v>425</v>
      </c>
      <c r="C247" s="41" t="s">
        <v>693</v>
      </c>
      <c r="D247" s="94"/>
      <c r="E247" s="95"/>
      <c r="F247" s="95"/>
      <c r="G247" s="70"/>
      <c r="H247" s="96"/>
      <c r="I247" s="6"/>
    </row>
    <row r="248" spans="1:9" s="10" customFormat="1" x14ac:dyDescent="0.3">
      <c r="A248" s="39" t="s">
        <v>426</v>
      </c>
      <c r="B248" s="50" t="s">
        <v>427</v>
      </c>
      <c r="C248" s="41" t="s">
        <v>693</v>
      </c>
      <c r="D248" s="94"/>
      <c r="E248" s="95"/>
      <c r="F248" s="95"/>
      <c r="G248" s="70"/>
      <c r="H248" s="96"/>
      <c r="I248" s="6"/>
    </row>
    <row r="249" spans="1:9" s="10" customFormat="1" x14ac:dyDescent="0.3">
      <c r="A249" s="39" t="s">
        <v>428</v>
      </c>
      <c r="B249" s="83" t="s">
        <v>429</v>
      </c>
      <c r="C249" s="41" t="s">
        <v>693</v>
      </c>
      <c r="D249" s="94"/>
      <c r="E249" s="95"/>
      <c r="F249" s="95"/>
      <c r="G249" s="70"/>
      <c r="H249" s="96"/>
      <c r="I249" s="6"/>
    </row>
    <row r="250" spans="1:9" s="10" customFormat="1" x14ac:dyDescent="0.3">
      <c r="A250" s="39" t="s">
        <v>430</v>
      </c>
      <c r="B250" s="83" t="s">
        <v>431</v>
      </c>
      <c r="C250" s="41" t="s">
        <v>693</v>
      </c>
      <c r="D250" s="94"/>
      <c r="E250" s="95"/>
      <c r="F250" s="95"/>
      <c r="G250" s="70"/>
      <c r="H250" s="96"/>
      <c r="I250" s="6"/>
    </row>
    <row r="251" spans="1:9" s="10" customFormat="1" x14ac:dyDescent="0.3">
      <c r="A251" s="39" t="s">
        <v>432</v>
      </c>
      <c r="B251" s="83" t="s">
        <v>433</v>
      </c>
      <c r="C251" s="41" t="s">
        <v>693</v>
      </c>
      <c r="D251" s="94"/>
      <c r="E251" s="95"/>
      <c r="F251" s="95"/>
      <c r="G251" s="70"/>
      <c r="H251" s="96"/>
      <c r="I251" s="6"/>
    </row>
    <row r="252" spans="1:9" s="10" customFormat="1" ht="16.2" thickBot="1" x14ac:dyDescent="0.35">
      <c r="A252" s="56" t="s">
        <v>434</v>
      </c>
      <c r="B252" s="101" t="s">
        <v>435</v>
      </c>
      <c r="C252" s="41" t="s">
        <v>693</v>
      </c>
      <c r="D252" s="102"/>
      <c r="E252" s="103"/>
      <c r="F252" s="103"/>
      <c r="G252" s="75"/>
      <c r="H252" s="104"/>
      <c r="I252" s="6"/>
    </row>
    <row r="253" spans="1:9" s="10" customFormat="1" x14ac:dyDescent="0.3">
      <c r="A253" s="35" t="s">
        <v>436</v>
      </c>
      <c r="B253" s="36" t="s">
        <v>181</v>
      </c>
      <c r="C253" s="64" t="s">
        <v>279</v>
      </c>
      <c r="D253" s="105"/>
      <c r="E253" s="106"/>
      <c r="F253" s="106"/>
      <c r="G253" s="67"/>
      <c r="H253" s="107"/>
      <c r="I253" s="6"/>
    </row>
    <row r="254" spans="1:9" s="10" customFormat="1" x14ac:dyDescent="0.3">
      <c r="A254" s="39" t="s">
        <v>437</v>
      </c>
      <c r="B254" s="50" t="s">
        <v>438</v>
      </c>
      <c r="C254" s="68" t="s">
        <v>693</v>
      </c>
      <c r="D254" s="108"/>
      <c r="E254" s="95"/>
      <c r="F254" s="95"/>
      <c r="G254" s="70"/>
      <c r="H254" s="96"/>
      <c r="I254" s="6"/>
    </row>
    <row r="255" spans="1:9" s="10" customFormat="1" x14ac:dyDescent="0.3">
      <c r="A255" s="39" t="s">
        <v>439</v>
      </c>
      <c r="B255" s="49" t="s">
        <v>440</v>
      </c>
      <c r="C255" s="68" t="s">
        <v>693</v>
      </c>
      <c r="D255" s="108"/>
      <c r="E255" s="95"/>
      <c r="F255" s="95"/>
      <c r="G255" s="70"/>
      <c r="H255" s="96"/>
      <c r="I255" s="6"/>
    </row>
    <row r="256" spans="1:9" s="10" customFormat="1" x14ac:dyDescent="0.3">
      <c r="A256" s="39" t="s">
        <v>441</v>
      </c>
      <c r="B256" s="51" t="s">
        <v>442</v>
      </c>
      <c r="C256" s="68" t="s">
        <v>693</v>
      </c>
      <c r="D256" s="108"/>
      <c r="E256" s="95"/>
      <c r="F256" s="95"/>
      <c r="G256" s="70"/>
      <c r="H256" s="96"/>
      <c r="I256" s="6"/>
    </row>
    <row r="257" spans="1:9" s="10" customFormat="1" ht="31.2" x14ac:dyDescent="0.3">
      <c r="A257" s="39" t="s">
        <v>443</v>
      </c>
      <c r="B257" s="51" t="s">
        <v>444</v>
      </c>
      <c r="C257" s="68" t="s">
        <v>693</v>
      </c>
      <c r="D257" s="108"/>
      <c r="E257" s="95"/>
      <c r="F257" s="95"/>
      <c r="G257" s="70"/>
      <c r="H257" s="96"/>
      <c r="I257" s="6"/>
    </row>
    <row r="258" spans="1:9" s="10" customFormat="1" x14ac:dyDescent="0.3">
      <c r="A258" s="39" t="s">
        <v>445</v>
      </c>
      <c r="B258" s="53" t="s">
        <v>442</v>
      </c>
      <c r="C258" s="68" t="s">
        <v>693</v>
      </c>
      <c r="D258" s="108"/>
      <c r="E258" s="95"/>
      <c r="F258" s="95"/>
      <c r="G258" s="70"/>
      <c r="H258" s="96"/>
      <c r="I258" s="6"/>
    </row>
    <row r="259" spans="1:9" s="10" customFormat="1" ht="31.2" x14ac:dyDescent="0.3">
      <c r="A259" s="39" t="s">
        <v>446</v>
      </c>
      <c r="B259" s="51" t="s">
        <v>112</v>
      </c>
      <c r="C259" s="68" t="s">
        <v>693</v>
      </c>
      <c r="D259" s="108"/>
      <c r="E259" s="95"/>
      <c r="F259" s="95"/>
      <c r="G259" s="70"/>
      <c r="H259" s="96"/>
      <c r="I259" s="6"/>
    </row>
    <row r="260" spans="1:9" s="10" customFormat="1" x14ac:dyDescent="0.3">
      <c r="A260" s="39" t="s">
        <v>447</v>
      </c>
      <c r="B260" s="53" t="s">
        <v>442</v>
      </c>
      <c r="C260" s="68" t="s">
        <v>693</v>
      </c>
      <c r="D260" s="108"/>
      <c r="E260" s="95"/>
      <c r="F260" s="95"/>
      <c r="G260" s="70"/>
      <c r="H260" s="96"/>
      <c r="I260" s="6"/>
    </row>
    <row r="261" spans="1:9" s="10" customFormat="1" ht="31.2" x14ac:dyDescent="0.3">
      <c r="A261" s="39" t="s">
        <v>448</v>
      </c>
      <c r="B261" s="51" t="s">
        <v>113</v>
      </c>
      <c r="C261" s="68" t="s">
        <v>693</v>
      </c>
      <c r="D261" s="108"/>
      <c r="E261" s="95"/>
      <c r="F261" s="95"/>
      <c r="G261" s="70"/>
      <c r="H261" s="96"/>
      <c r="I261" s="6"/>
    </row>
    <row r="262" spans="1:9" s="10" customFormat="1" x14ac:dyDescent="0.3">
      <c r="A262" s="39" t="s">
        <v>449</v>
      </c>
      <c r="B262" s="53" t="s">
        <v>442</v>
      </c>
      <c r="C262" s="68" t="s">
        <v>693</v>
      </c>
      <c r="D262" s="108"/>
      <c r="E262" s="95"/>
      <c r="F262" s="95"/>
      <c r="G262" s="70"/>
      <c r="H262" s="96"/>
      <c r="I262" s="6"/>
    </row>
    <row r="263" spans="1:9" s="10" customFormat="1" x14ac:dyDescent="0.3">
      <c r="A263" s="39" t="s">
        <v>450</v>
      </c>
      <c r="B263" s="49" t="s">
        <v>451</v>
      </c>
      <c r="C263" s="68" t="s">
        <v>693</v>
      </c>
      <c r="D263" s="108"/>
      <c r="E263" s="95"/>
      <c r="F263" s="95"/>
      <c r="G263" s="70"/>
      <c r="H263" s="96"/>
      <c r="I263" s="6"/>
    </row>
    <row r="264" spans="1:9" s="10" customFormat="1" x14ac:dyDescent="0.3">
      <c r="A264" s="39" t="s">
        <v>452</v>
      </c>
      <c r="B264" s="51" t="s">
        <v>442</v>
      </c>
      <c r="C264" s="68" t="s">
        <v>693</v>
      </c>
      <c r="D264" s="108"/>
      <c r="E264" s="95"/>
      <c r="F264" s="95"/>
      <c r="G264" s="70"/>
      <c r="H264" s="96"/>
      <c r="I264" s="6"/>
    </row>
    <row r="265" spans="1:9" s="10" customFormat="1" x14ac:dyDescent="0.3">
      <c r="A265" s="39" t="s">
        <v>453</v>
      </c>
      <c r="B265" s="47" t="s">
        <v>41</v>
      </c>
      <c r="C265" s="68" t="s">
        <v>693</v>
      </c>
      <c r="D265" s="108"/>
      <c r="E265" s="95"/>
      <c r="F265" s="95"/>
      <c r="G265" s="70"/>
      <c r="H265" s="96"/>
      <c r="I265" s="6"/>
    </row>
    <row r="266" spans="1:9" s="10" customFormat="1" x14ac:dyDescent="0.3">
      <c r="A266" s="39" t="s">
        <v>454</v>
      </c>
      <c r="B266" s="51" t="s">
        <v>442</v>
      </c>
      <c r="C266" s="68" t="s">
        <v>693</v>
      </c>
      <c r="D266" s="108"/>
      <c r="E266" s="95"/>
      <c r="F266" s="95"/>
      <c r="G266" s="70"/>
      <c r="H266" s="96"/>
      <c r="I266" s="6"/>
    </row>
    <row r="267" spans="1:9" s="10" customFormat="1" x14ac:dyDescent="0.3">
      <c r="A267" s="39" t="s">
        <v>455</v>
      </c>
      <c r="B267" s="47" t="s">
        <v>456</v>
      </c>
      <c r="C267" s="68" t="s">
        <v>693</v>
      </c>
      <c r="D267" s="108"/>
      <c r="E267" s="95"/>
      <c r="F267" s="95"/>
      <c r="G267" s="70"/>
      <c r="H267" s="96"/>
      <c r="I267" s="6"/>
    </row>
    <row r="268" spans="1:9" s="10" customFormat="1" x14ac:dyDescent="0.3">
      <c r="A268" s="39" t="s">
        <v>457</v>
      </c>
      <c r="B268" s="51" t="s">
        <v>442</v>
      </c>
      <c r="C268" s="68" t="s">
        <v>693</v>
      </c>
      <c r="D268" s="108"/>
      <c r="E268" s="95"/>
      <c r="F268" s="95"/>
      <c r="G268" s="70"/>
      <c r="H268" s="96"/>
      <c r="I268" s="6"/>
    </row>
    <row r="269" spans="1:9" s="10" customFormat="1" x14ac:dyDescent="0.3">
      <c r="A269" s="39" t="s">
        <v>458</v>
      </c>
      <c r="B269" s="47" t="s">
        <v>459</v>
      </c>
      <c r="C269" s="68" t="s">
        <v>693</v>
      </c>
      <c r="D269" s="108"/>
      <c r="E269" s="95"/>
      <c r="F269" s="95"/>
      <c r="G269" s="70"/>
      <c r="H269" s="96"/>
      <c r="I269" s="6"/>
    </row>
    <row r="270" spans="1:9" s="10" customFormat="1" x14ac:dyDescent="0.3">
      <c r="A270" s="39" t="s">
        <v>460</v>
      </c>
      <c r="B270" s="51" t="s">
        <v>442</v>
      </c>
      <c r="C270" s="68" t="s">
        <v>693</v>
      </c>
      <c r="D270" s="108"/>
      <c r="E270" s="95"/>
      <c r="F270" s="95"/>
      <c r="G270" s="70"/>
      <c r="H270" s="96"/>
      <c r="I270" s="6"/>
    </row>
    <row r="271" spans="1:9" s="10" customFormat="1" x14ac:dyDescent="0.3">
      <c r="A271" s="39" t="s">
        <v>461</v>
      </c>
      <c r="B271" s="47" t="s">
        <v>43</v>
      </c>
      <c r="C271" s="68" t="s">
        <v>693</v>
      </c>
      <c r="D271" s="108"/>
      <c r="E271" s="95"/>
      <c r="F271" s="95"/>
      <c r="G271" s="70"/>
      <c r="H271" s="96"/>
      <c r="I271" s="6"/>
    </row>
    <row r="272" spans="1:9" s="10" customFormat="1" x14ac:dyDescent="0.3">
      <c r="A272" s="39" t="s">
        <v>462</v>
      </c>
      <c r="B272" s="51" t="s">
        <v>442</v>
      </c>
      <c r="C272" s="68" t="s">
        <v>693</v>
      </c>
      <c r="D272" s="108"/>
      <c r="E272" s="95"/>
      <c r="F272" s="95"/>
      <c r="G272" s="70"/>
      <c r="H272" s="96"/>
      <c r="I272" s="6"/>
    </row>
    <row r="273" spans="1:9" s="10" customFormat="1" x14ac:dyDescent="0.3">
      <c r="A273" s="39" t="s">
        <v>461</v>
      </c>
      <c r="B273" s="47" t="s">
        <v>463</v>
      </c>
      <c r="C273" s="68" t="s">
        <v>693</v>
      </c>
      <c r="D273" s="108"/>
      <c r="E273" s="95"/>
      <c r="F273" s="95"/>
      <c r="G273" s="70"/>
      <c r="H273" s="96"/>
      <c r="I273" s="6"/>
    </row>
    <row r="274" spans="1:9" s="10" customFormat="1" x14ac:dyDescent="0.3">
      <c r="A274" s="39" t="s">
        <v>464</v>
      </c>
      <c r="B274" s="51" t="s">
        <v>442</v>
      </c>
      <c r="C274" s="68" t="s">
        <v>693</v>
      </c>
      <c r="D274" s="108"/>
      <c r="E274" s="95"/>
      <c r="F274" s="95"/>
      <c r="G274" s="70"/>
      <c r="H274" s="96"/>
      <c r="I274" s="6"/>
    </row>
    <row r="275" spans="1:9" s="10" customFormat="1" ht="31.2" x14ac:dyDescent="0.3">
      <c r="A275" s="39" t="s">
        <v>465</v>
      </c>
      <c r="B275" s="49" t="s">
        <v>466</v>
      </c>
      <c r="C275" s="68" t="s">
        <v>693</v>
      </c>
      <c r="D275" s="108"/>
      <c r="E275" s="95"/>
      <c r="F275" s="95"/>
      <c r="G275" s="70"/>
      <c r="H275" s="96"/>
      <c r="I275" s="6"/>
    </row>
    <row r="276" spans="1:9" s="10" customFormat="1" x14ac:dyDescent="0.3">
      <c r="A276" s="39" t="s">
        <v>467</v>
      </c>
      <c r="B276" s="51" t="s">
        <v>442</v>
      </c>
      <c r="C276" s="68" t="s">
        <v>693</v>
      </c>
      <c r="D276" s="108"/>
      <c r="E276" s="95"/>
      <c r="F276" s="95"/>
      <c r="G276" s="70"/>
      <c r="H276" s="96"/>
      <c r="I276" s="6"/>
    </row>
    <row r="277" spans="1:9" s="10" customFormat="1" x14ac:dyDescent="0.3">
      <c r="A277" s="39" t="s">
        <v>468</v>
      </c>
      <c r="B277" s="51" t="s">
        <v>48</v>
      </c>
      <c r="C277" s="68" t="s">
        <v>693</v>
      </c>
      <c r="D277" s="108"/>
      <c r="E277" s="95"/>
      <c r="F277" s="95"/>
      <c r="G277" s="70"/>
      <c r="H277" s="96"/>
      <c r="I277" s="6"/>
    </row>
    <row r="278" spans="1:9" s="10" customFormat="1" x14ac:dyDescent="0.3">
      <c r="A278" s="39" t="s">
        <v>469</v>
      </c>
      <c r="B278" s="53" t="s">
        <v>442</v>
      </c>
      <c r="C278" s="68" t="s">
        <v>693</v>
      </c>
      <c r="D278" s="108"/>
      <c r="E278" s="95"/>
      <c r="F278" s="95"/>
      <c r="G278" s="70"/>
      <c r="H278" s="96"/>
      <c r="I278" s="6"/>
    </row>
    <row r="279" spans="1:9" s="10" customFormat="1" x14ac:dyDescent="0.3">
      <c r="A279" s="39" t="s">
        <v>470</v>
      </c>
      <c r="B279" s="51" t="s">
        <v>49</v>
      </c>
      <c r="C279" s="68" t="s">
        <v>693</v>
      </c>
      <c r="D279" s="108"/>
      <c r="E279" s="95"/>
      <c r="F279" s="95"/>
      <c r="G279" s="70"/>
      <c r="H279" s="96"/>
      <c r="I279" s="6"/>
    </row>
    <row r="280" spans="1:9" s="10" customFormat="1" x14ac:dyDescent="0.3">
      <c r="A280" s="39" t="s">
        <v>471</v>
      </c>
      <c r="B280" s="53" t="s">
        <v>442</v>
      </c>
      <c r="C280" s="68" t="s">
        <v>693</v>
      </c>
      <c r="D280" s="108"/>
      <c r="E280" s="95"/>
      <c r="F280" s="95"/>
      <c r="G280" s="70"/>
      <c r="H280" s="96"/>
      <c r="I280" s="6"/>
    </row>
    <row r="281" spans="1:9" s="10" customFormat="1" x14ac:dyDescent="0.3">
      <c r="A281" s="39" t="s">
        <v>472</v>
      </c>
      <c r="B281" s="49" t="s">
        <v>473</v>
      </c>
      <c r="C281" s="68" t="s">
        <v>693</v>
      </c>
      <c r="D281" s="108"/>
      <c r="E281" s="95"/>
      <c r="F281" s="95"/>
      <c r="G281" s="70"/>
      <c r="H281" s="96"/>
      <c r="I281" s="6"/>
    </row>
    <row r="282" spans="1:9" s="10" customFormat="1" x14ac:dyDescent="0.3">
      <c r="A282" s="39" t="s">
        <v>474</v>
      </c>
      <c r="B282" s="51" t="s">
        <v>442</v>
      </c>
      <c r="C282" s="68" t="s">
        <v>693</v>
      </c>
      <c r="D282" s="108"/>
      <c r="E282" s="95"/>
      <c r="F282" s="95"/>
      <c r="G282" s="70"/>
      <c r="H282" s="96"/>
      <c r="I282" s="6"/>
    </row>
    <row r="283" spans="1:9" s="10" customFormat="1" x14ac:dyDescent="0.3">
      <c r="A283" s="39" t="s">
        <v>475</v>
      </c>
      <c r="B283" s="50" t="s">
        <v>476</v>
      </c>
      <c r="C283" s="68" t="s">
        <v>693</v>
      </c>
      <c r="D283" s="108"/>
      <c r="E283" s="95"/>
      <c r="F283" s="95"/>
      <c r="G283" s="70"/>
      <c r="H283" s="96"/>
      <c r="I283" s="6"/>
    </row>
    <row r="284" spans="1:9" s="10" customFormat="1" x14ac:dyDescent="0.3">
      <c r="A284" s="39" t="s">
        <v>477</v>
      </c>
      <c r="B284" s="49" t="s">
        <v>478</v>
      </c>
      <c r="C284" s="68" t="s">
        <v>693</v>
      </c>
      <c r="D284" s="108"/>
      <c r="E284" s="95"/>
      <c r="F284" s="95"/>
      <c r="G284" s="70"/>
      <c r="H284" s="96"/>
      <c r="I284" s="6"/>
    </row>
    <row r="285" spans="1:9" s="10" customFormat="1" x14ac:dyDescent="0.3">
      <c r="A285" s="39" t="s">
        <v>479</v>
      </c>
      <c r="B285" s="51" t="s">
        <v>442</v>
      </c>
      <c r="C285" s="68" t="s">
        <v>693</v>
      </c>
      <c r="D285" s="108"/>
      <c r="E285" s="95"/>
      <c r="F285" s="95"/>
      <c r="G285" s="70"/>
      <c r="H285" s="96"/>
      <c r="I285" s="6"/>
    </row>
    <row r="286" spans="1:9" s="10" customFormat="1" x14ac:dyDescent="0.3">
      <c r="A286" s="39" t="s">
        <v>480</v>
      </c>
      <c r="B286" s="49" t="s">
        <v>481</v>
      </c>
      <c r="C286" s="68" t="s">
        <v>693</v>
      </c>
      <c r="D286" s="108"/>
      <c r="E286" s="95"/>
      <c r="F286" s="95"/>
      <c r="G286" s="70"/>
      <c r="H286" s="96"/>
      <c r="I286" s="6"/>
    </row>
    <row r="287" spans="1:9" s="10" customFormat="1" x14ac:dyDescent="0.3">
      <c r="A287" s="39" t="s">
        <v>482</v>
      </c>
      <c r="B287" s="51" t="s">
        <v>314</v>
      </c>
      <c r="C287" s="68" t="s">
        <v>693</v>
      </c>
      <c r="D287" s="108"/>
      <c r="E287" s="95"/>
      <c r="F287" s="95"/>
      <c r="G287" s="70"/>
      <c r="H287" s="96"/>
      <c r="I287" s="6"/>
    </row>
    <row r="288" spans="1:9" s="10" customFormat="1" x14ac:dyDescent="0.3">
      <c r="A288" s="39" t="s">
        <v>483</v>
      </c>
      <c r="B288" s="53" t="s">
        <v>442</v>
      </c>
      <c r="C288" s="68" t="s">
        <v>693</v>
      </c>
      <c r="D288" s="108"/>
      <c r="E288" s="95"/>
      <c r="F288" s="95"/>
      <c r="G288" s="70"/>
      <c r="H288" s="96"/>
      <c r="I288" s="6"/>
    </row>
    <row r="289" spans="1:9" s="10" customFormat="1" x14ac:dyDescent="0.3">
      <c r="A289" s="39" t="s">
        <v>484</v>
      </c>
      <c r="B289" s="51" t="s">
        <v>485</v>
      </c>
      <c r="C289" s="68" t="s">
        <v>693</v>
      </c>
      <c r="D289" s="108"/>
      <c r="E289" s="95"/>
      <c r="F289" s="95"/>
      <c r="G289" s="70"/>
      <c r="H289" s="96"/>
      <c r="I289" s="6"/>
    </row>
    <row r="290" spans="1:9" s="10" customFormat="1" x14ac:dyDescent="0.3">
      <c r="A290" s="39" t="s">
        <v>486</v>
      </c>
      <c r="B290" s="53" t="s">
        <v>442</v>
      </c>
      <c r="C290" s="68" t="s">
        <v>693</v>
      </c>
      <c r="D290" s="108"/>
      <c r="E290" s="95"/>
      <c r="F290" s="95"/>
      <c r="G290" s="70"/>
      <c r="H290" s="96"/>
      <c r="I290" s="6"/>
    </row>
    <row r="291" spans="1:9" s="10" customFormat="1" ht="31.2" x14ac:dyDescent="0.3">
      <c r="A291" s="39" t="s">
        <v>487</v>
      </c>
      <c r="B291" s="49" t="s">
        <v>488</v>
      </c>
      <c r="C291" s="68" t="s">
        <v>693</v>
      </c>
      <c r="D291" s="108"/>
      <c r="E291" s="95"/>
      <c r="F291" s="95"/>
      <c r="G291" s="70"/>
      <c r="H291" s="96"/>
      <c r="I291" s="6"/>
    </row>
    <row r="292" spans="1:9" s="10" customFormat="1" x14ac:dyDescent="0.3">
      <c r="A292" s="39" t="s">
        <v>489</v>
      </c>
      <c r="B292" s="51" t="s">
        <v>442</v>
      </c>
      <c r="C292" s="68" t="s">
        <v>693</v>
      </c>
      <c r="D292" s="108"/>
      <c r="E292" s="95"/>
      <c r="F292" s="95"/>
      <c r="G292" s="70"/>
      <c r="H292" s="96"/>
      <c r="I292" s="6"/>
    </row>
    <row r="293" spans="1:9" s="10" customFormat="1" x14ac:dyDescent="0.3">
      <c r="A293" s="39" t="s">
        <v>490</v>
      </c>
      <c r="B293" s="49" t="s">
        <v>491</v>
      </c>
      <c r="C293" s="68" t="s">
        <v>693</v>
      </c>
      <c r="D293" s="108"/>
      <c r="E293" s="95"/>
      <c r="F293" s="95"/>
      <c r="G293" s="70"/>
      <c r="H293" s="96"/>
      <c r="I293" s="6"/>
    </row>
    <row r="294" spans="1:9" s="10" customFormat="1" x14ac:dyDescent="0.3">
      <c r="A294" s="39" t="s">
        <v>492</v>
      </c>
      <c r="B294" s="51" t="s">
        <v>442</v>
      </c>
      <c r="C294" s="68" t="s">
        <v>693</v>
      </c>
      <c r="D294" s="108"/>
      <c r="E294" s="95"/>
      <c r="F294" s="95"/>
      <c r="G294" s="70"/>
      <c r="H294" s="96"/>
      <c r="I294" s="6"/>
    </row>
    <row r="295" spans="1:9" s="10" customFormat="1" x14ac:dyDescent="0.3">
      <c r="A295" s="39" t="s">
        <v>493</v>
      </c>
      <c r="B295" s="49" t="s">
        <v>494</v>
      </c>
      <c r="C295" s="68" t="s">
        <v>693</v>
      </c>
      <c r="D295" s="108"/>
      <c r="E295" s="95"/>
      <c r="F295" s="95"/>
      <c r="G295" s="70"/>
      <c r="H295" s="96"/>
      <c r="I295" s="6"/>
    </row>
    <row r="296" spans="1:9" s="10" customFormat="1" x14ac:dyDescent="0.3">
      <c r="A296" s="39" t="s">
        <v>495</v>
      </c>
      <c r="B296" s="51" t="s">
        <v>442</v>
      </c>
      <c r="C296" s="68" t="s">
        <v>693</v>
      </c>
      <c r="D296" s="108"/>
      <c r="E296" s="95"/>
      <c r="F296" s="95"/>
      <c r="G296" s="70"/>
      <c r="H296" s="96"/>
      <c r="I296" s="6"/>
    </row>
    <row r="297" spans="1:9" s="10" customFormat="1" x14ac:dyDescent="0.3">
      <c r="A297" s="39" t="s">
        <v>496</v>
      </c>
      <c r="B297" s="49" t="s">
        <v>497</v>
      </c>
      <c r="C297" s="68" t="s">
        <v>693</v>
      </c>
      <c r="D297" s="108"/>
      <c r="E297" s="95"/>
      <c r="F297" s="95"/>
      <c r="G297" s="70"/>
      <c r="H297" s="96"/>
      <c r="I297" s="6"/>
    </row>
    <row r="298" spans="1:9" s="10" customFormat="1" x14ac:dyDescent="0.3">
      <c r="A298" s="39" t="s">
        <v>498</v>
      </c>
      <c r="B298" s="51" t="s">
        <v>442</v>
      </c>
      <c r="C298" s="68" t="s">
        <v>693</v>
      </c>
      <c r="D298" s="108"/>
      <c r="E298" s="95"/>
      <c r="F298" s="95"/>
      <c r="G298" s="70"/>
      <c r="H298" s="96"/>
      <c r="I298" s="6"/>
    </row>
    <row r="299" spans="1:9" s="10" customFormat="1" x14ac:dyDescent="0.3">
      <c r="A299" s="39" t="s">
        <v>499</v>
      </c>
      <c r="B299" s="49" t="s">
        <v>500</v>
      </c>
      <c r="C299" s="68" t="s">
        <v>693</v>
      </c>
      <c r="D299" s="108"/>
      <c r="E299" s="95"/>
      <c r="F299" s="95"/>
      <c r="G299" s="70"/>
      <c r="H299" s="96"/>
      <c r="I299" s="6"/>
    </row>
    <row r="300" spans="1:9" s="10" customFormat="1" x14ac:dyDescent="0.3">
      <c r="A300" s="39" t="s">
        <v>501</v>
      </c>
      <c r="B300" s="51" t="s">
        <v>442</v>
      </c>
      <c r="C300" s="68" t="s">
        <v>693</v>
      </c>
      <c r="D300" s="108"/>
      <c r="E300" s="95"/>
      <c r="F300" s="95"/>
      <c r="G300" s="70"/>
      <c r="H300" s="96"/>
      <c r="I300" s="6"/>
    </row>
    <row r="301" spans="1:9" s="10" customFormat="1" ht="31.2" x14ac:dyDescent="0.3">
      <c r="A301" s="39" t="s">
        <v>502</v>
      </c>
      <c r="B301" s="49" t="s">
        <v>503</v>
      </c>
      <c r="C301" s="68" t="s">
        <v>693</v>
      </c>
      <c r="D301" s="108"/>
      <c r="E301" s="95"/>
      <c r="F301" s="95"/>
      <c r="G301" s="70"/>
      <c r="H301" s="96"/>
      <c r="I301" s="6"/>
    </row>
    <row r="302" spans="1:9" s="10" customFormat="1" x14ac:dyDescent="0.3">
      <c r="A302" s="39" t="s">
        <v>504</v>
      </c>
      <c r="B302" s="51" t="s">
        <v>442</v>
      </c>
      <c r="C302" s="68" t="s">
        <v>693</v>
      </c>
      <c r="D302" s="108"/>
      <c r="E302" s="95"/>
      <c r="F302" s="95"/>
      <c r="G302" s="70"/>
      <c r="H302" s="96"/>
      <c r="I302" s="6"/>
    </row>
    <row r="303" spans="1:9" s="10" customFormat="1" x14ac:dyDescent="0.3">
      <c r="A303" s="39" t="s">
        <v>505</v>
      </c>
      <c r="B303" s="49" t="s">
        <v>506</v>
      </c>
      <c r="C303" s="68" t="s">
        <v>693</v>
      </c>
      <c r="D303" s="108"/>
      <c r="E303" s="95"/>
      <c r="F303" s="95"/>
      <c r="G303" s="70"/>
      <c r="H303" s="96"/>
      <c r="I303" s="6"/>
    </row>
    <row r="304" spans="1:9" s="10" customFormat="1" x14ac:dyDescent="0.3">
      <c r="A304" s="39" t="s">
        <v>507</v>
      </c>
      <c r="B304" s="51" t="s">
        <v>442</v>
      </c>
      <c r="C304" s="68" t="s">
        <v>693</v>
      </c>
      <c r="D304" s="108"/>
      <c r="E304" s="95"/>
      <c r="F304" s="95"/>
      <c r="G304" s="70"/>
      <c r="H304" s="96"/>
      <c r="I304" s="6"/>
    </row>
    <row r="305" spans="1:9" s="10" customFormat="1" ht="31.2" x14ac:dyDescent="0.3">
      <c r="A305" s="39" t="s">
        <v>508</v>
      </c>
      <c r="B305" s="50" t="s">
        <v>509</v>
      </c>
      <c r="C305" s="68" t="s">
        <v>3</v>
      </c>
      <c r="D305" s="108"/>
      <c r="E305" s="95"/>
      <c r="F305" s="95"/>
      <c r="G305" s="70"/>
      <c r="H305" s="96"/>
      <c r="I305" s="6"/>
    </row>
    <row r="306" spans="1:9" s="10" customFormat="1" x14ac:dyDescent="0.3">
      <c r="A306" s="39" t="s">
        <v>510</v>
      </c>
      <c r="B306" s="49" t="s">
        <v>511</v>
      </c>
      <c r="C306" s="68" t="s">
        <v>3</v>
      </c>
      <c r="D306" s="108"/>
      <c r="E306" s="95"/>
      <c r="F306" s="95"/>
      <c r="G306" s="70"/>
      <c r="H306" s="96"/>
      <c r="I306" s="6"/>
    </row>
    <row r="307" spans="1:9" s="10" customFormat="1" ht="31.2" x14ac:dyDescent="0.3">
      <c r="A307" s="39" t="s">
        <v>512</v>
      </c>
      <c r="B307" s="49" t="s">
        <v>513</v>
      </c>
      <c r="C307" s="68" t="s">
        <v>3</v>
      </c>
      <c r="D307" s="108"/>
      <c r="E307" s="95"/>
      <c r="F307" s="95"/>
      <c r="G307" s="70"/>
      <c r="H307" s="96"/>
      <c r="I307" s="6"/>
    </row>
    <row r="308" spans="1:9" s="10" customFormat="1" ht="31.2" x14ac:dyDescent="0.3">
      <c r="A308" s="39" t="s">
        <v>514</v>
      </c>
      <c r="B308" s="49" t="s">
        <v>515</v>
      </c>
      <c r="C308" s="68" t="s">
        <v>3</v>
      </c>
      <c r="D308" s="108"/>
      <c r="E308" s="95"/>
      <c r="F308" s="95"/>
      <c r="G308" s="70"/>
      <c r="H308" s="96"/>
      <c r="I308" s="6"/>
    </row>
    <row r="309" spans="1:9" s="10" customFormat="1" ht="31.2" x14ac:dyDescent="0.3">
      <c r="A309" s="39" t="s">
        <v>516</v>
      </c>
      <c r="B309" s="49" t="s">
        <v>517</v>
      </c>
      <c r="C309" s="68" t="s">
        <v>3</v>
      </c>
      <c r="D309" s="108"/>
      <c r="E309" s="95"/>
      <c r="F309" s="95"/>
      <c r="G309" s="70"/>
      <c r="H309" s="96"/>
      <c r="I309" s="6"/>
    </row>
    <row r="310" spans="1:9" s="10" customFormat="1" x14ac:dyDescent="0.3">
      <c r="A310" s="39" t="s">
        <v>518</v>
      </c>
      <c r="B310" s="47" t="s">
        <v>519</v>
      </c>
      <c r="C310" s="68" t="s">
        <v>3</v>
      </c>
      <c r="D310" s="108"/>
      <c r="E310" s="95"/>
      <c r="F310" s="95"/>
      <c r="G310" s="70"/>
      <c r="H310" s="96"/>
      <c r="I310" s="6"/>
    </row>
    <row r="311" spans="1:9" s="10" customFormat="1" x14ac:dyDescent="0.3">
      <c r="A311" s="39" t="s">
        <v>520</v>
      </c>
      <c r="B311" s="47" t="s">
        <v>521</v>
      </c>
      <c r="C311" s="68" t="s">
        <v>3</v>
      </c>
      <c r="D311" s="108"/>
      <c r="E311" s="95"/>
      <c r="F311" s="95"/>
      <c r="G311" s="70"/>
      <c r="H311" s="96"/>
      <c r="I311" s="6"/>
    </row>
    <row r="312" spans="1:9" s="10" customFormat="1" x14ac:dyDescent="0.3">
      <c r="A312" s="39" t="s">
        <v>522</v>
      </c>
      <c r="B312" s="47" t="s">
        <v>523</v>
      </c>
      <c r="C312" s="68" t="s">
        <v>3</v>
      </c>
      <c r="D312" s="108"/>
      <c r="E312" s="95"/>
      <c r="F312" s="95"/>
      <c r="G312" s="70"/>
      <c r="H312" s="96"/>
      <c r="I312" s="6"/>
    </row>
    <row r="313" spans="1:9" s="10" customFormat="1" x14ac:dyDescent="0.3">
      <c r="A313" s="39" t="s">
        <v>524</v>
      </c>
      <c r="B313" s="47" t="s">
        <v>525</v>
      </c>
      <c r="C313" s="68" t="s">
        <v>3</v>
      </c>
      <c r="D313" s="108"/>
      <c r="E313" s="95"/>
      <c r="F313" s="95"/>
      <c r="G313" s="70"/>
      <c r="H313" s="96"/>
      <c r="I313" s="6"/>
    </row>
    <row r="314" spans="1:9" s="10" customFormat="1" x14ac:dyDescent="0.3">
      <c r="A314" s="39" t="s">
        <v>526</v>
      </c>
      <c r="B314" s="47" t="s">
        <v>527</v>
      </c>
      <c r="C314" s="68" t="s">
        <v>3</v>
      </c>
      <c r="D314" s="109"/>
      <c r="E314" s="95"/>
      <c r="F314" s="110"/>
      <c r="G314" s="111"/>
      <c r="H314" s="104"/>
      <c r="I314" s="6"/>
    </row>
    <row r="315" spans="1:9" s="10" customFormat="1" ht="31.2" x14ac:dyDescent="0.3">
      <c r="A315" s="39" t="s">
        <v>528</v>
      </c>
      <c r="B315" s="49" t="s">
        <v>529</v>
      </c>
      <c r="C315" s="68" t="s">
        <v>3</v>
      </c>
      <c r="D315" s="109"/>
      <c r="E315" s="95"/>
      <c r="F315" s="110"/>
      <c r="G315" s="111"/>
      <c r="H315" s="104"/>
      <c r="I315" s="6"/>
    </row>
    <row r="316" spans="1:9" s="10" customFormat="1" x14ac:dyDescent="0.3">
      <c r="A316" s="39" t="s">
        <v>530</v>
      </c>
      <c r="B316" s="112" t="s">
        <v>48</v>
      </c>
      <c r="C316" s="68" t="s">
        <v>3</v>
      </c>
      <c r="D316" s="108"/>
      <c r="E316" s="95"/>
      <c r="F316" s="95"/>
      <c r="G316" s="70"/>
      <c r="H316" s="96"/>
      <c r="I316" s="6"/>
    </row>
    <row r="317" spans="1:9" s="10" customFormat="1" ht="16.2" thickBot="1" x14ac:dyDescent="0.35">
      <c r="A317" s="71" t="s">
        <v>531</v>
      </c>
      <c r="B317" s="113" t="s">
        <v>49</v>
      </c>
      <c r="C317" s="73" t="s">
        <v>3</v>
      </c>
      <c r="D317" s="114"/>
      <c r="E317" s="103"/>
      <c r="F317" s="103"/>
      <c r="G317" s="75"/>
      <c r="H317" s="115"/>
      <c r="I317" s="6"/>
    </row>
    <row r="318" spans="1:9" s="10" customFormat="1" ht="18.600000000000001" thickBot="1" x14ac:dyDescent="0.35">
      <c r="A318" s="189" t="s">
        <v>532</v>
      </c>
      <c r="B318" s="190"/>
      <c r="C318" s="190"/>
      <c r="D318" s="190"/>
      <c r="E318" s="190"/>
      <c r="F318" s="190"/>
      <c r="G318" s="190"/>
      <c r="H318" s="192"/>
      <c r="I318" s="6"/>
    </row>
    <row r="319" spans="1:9" x14ac:dyDescent="0.3">
      <c r="A319" s="76" t="s">
        <v>533</v>
      </c>
      <c r="B319" s="77" t="s">
        <v>534</v>
      </c>
      <c r="C319" s="78" t="s">
        <v>279</v>
      </c>
      <c r="D319" s="116" t="s">
        <v>535</v>
      </c>
      <c r="E319" s="116" t="s">
        <v>535</v>
      </c>
      <c r="F319" s="116"/>
      <c r="G319" s="116" t="s">
        <v>535</v>
      </c>
      <c r="H319" s="117" t="s">
        <v>535</v>
      </c>
    </row>
    <row r="320" spans="1:9" x14ac:dyDescent="0.3">
      <c r="A320" s="39" t="s">
        <v>536</v>
      </c>
      <c r="B320" s="50" t="s">
        <v>537</v>
      </c>
      <c r="C320" s="68" t="s">
        <v>1</v>
      </c>
      <c r="D320" s="118"/>
      <c r="E320" s="119"/>
      <c r="F320" s="119"/>
      <c r="G320" s="119"/>
      <c r="H320" s="70"/>
    </row>
    <row r="321" spans="1:8" x14ac:dyDescent="0.3">
      <c r="A321" s="39" t="s">
        <v>538</v>
      </c>
      <c r="B321" s="50" t="s">
        <v>539</v>
      </c>
      <c r="C321" s="68" t="s">
        <v>540</v>
      </c>
      <c r="D321" s="118"/>
      <c r="E321" s="119"/>
      <c r="F321" s="119"/>
      <c r="G321" s="119"/>
      <c r="H321" s="70"/>
    </row>
    <row r="322" spans="1:8" x14ac:dyDescent="0.3">
      <c r="A322" s="39" t="s">
        <v>541</v>
      </c>
      <c r="B322" s="50" t="s">
        <v>542</v>
      </c>
      <c r="C322" s="68" t="s">
        <v>1</v>
      </c>
      <c r="D322" s="118"/>
      <c r="E322" s="119"/>
      <c r="F322" s="119"/>
      <c r="G322" s="119"/>
      <c r="H322" s="70"/>
    </row>
    <row r="323" spans="1:8" x14ac:dyDescent="0.3">
      <c r="A323" s="39" t="s">
        <v>543</v>
      </c>
      <c r="B323" s="50" t="s">
        <v>544</v>
      </c>
      <c r="C323" s="68" t="s">
        <v>540</v>
      </c>
      <c r="D323" s="118"/>
      <c r="E323" s="119"/>
      <c r="F323" s="119"/>
      <c r="G323" s="119"/>
      <c r="H323" s="70"/>
    </row>
    <row r="324" spans="1:8" x14ac:dyDescent="0.3">
      <c r="A324" s="39" t="s">
        <v>545</v>
      </c>
      <c r="B324" s="50" t="s">
        <v>546</v>
      </c>
      <c r="C324" s="68" t="s">
        <v>547</v>
      </c>
      <c r="D324" s="118"/>
      <c r="E324" s="119"/>
      <c r="F324" s="119"/>
      <c r="G324" s="119"/>
      <c r="H324" s="70"/>
    </row>
    <row r="325" spans="1:8" x14ac:dyDescent="0.3">
      <c r="A325" s="39" t="s">
        <v>548</v>
      </c>
      <c r="B325" s="50" t="s">
        <v>549</v>
      </c>
      <c r="C325" s="68" t="s">
        <v>279</v>
      </c>
      <c r="D325" s="98" t="s">
        <v>535</v>
      </c>
      <c r="E325" s="98" t="s">
        <v>535</v>
      </c>
      <c r="F325" s="98"/>
      <c r="G325" s="98" t="s">
        <v>535</v>
      </c>
      <c r="H325" s="99" t="s">
        <v>535</v>
      </c>
    </row>
    <row r="326" spans="1:8" x14ac:dyDescent="0.3">
      <c r="A326" s="39" t="s">
        <v>550</v>
      </c>
      <c r="B326" s="49" t="s">
        <v>551</v>
      </c>
      <c r="C326" s="68" t="s">
        <v>547</v>
      </c>
      <c r="D326" s="118"/>
      <c r="E326" s="119"/>
      <c r="F326" s="119"/>
      <c r="G326" s="119"/>
      <c r="H326" s="70"/>
    </row>
    <row r="327" spans="1:8" x14ac:dyDescent="0.3">
      <c r="A327" s="39" t="s">
        <v>552</v>
      </c>
      <c r="B327" s="49" t="s">
        <v>553</v>
      </c>
      <c r="C327" s="68" t="s">
        <v>554</v>
      </c>
      <c r="D327" s="118"/>
      <c r="E327" s="119"/>
      <c r="F327" s="119"/>
      <c r="G327" s="119"/>
      <c r="H327" s="70"/>
    </row>
    <row r="328" spans="1:8" x14ac:dyDescent="0.3">
      <c r="A328" s="39" t="s">
        <v>555</v>
      </c>
      <c r="B328" s="50" t="s">
        <v>556</v>
      </c>
      <c r="C328" s="68" t="s">
        <v>279</v>
      </c>
      <c r="D328" s="98" t="s">
        <v>535</v>
      </c>
      <c r="E328" s="98" t="s">
        <v>535</v>
      </c>
      <c r="F328" s="98"/>
      <c r="G328" s="98" t="s">
        <v>535</v>
      </c>
      <c r="H328" s="99" t="s">
        <v>535</v>
      </c>
    </row>
    <row r="329" spans="1:8" x14ac:dyDescent="0.3">
      <c r="A329" s="39" t="s">
        <v>557</v>
      </c>
      <c r="B329" s="49" t="s">
        <v>551</v>
      </c>
      <c r="C329" s="68" t="s">
        <v>547</v>
      </c>
      <c r="D329" s="118"/>
      <c r="E329" s="119"/>
      <c r="F329" s="119"/>
      <c r="G329" s="119"/>
      <c r="H329" s="70"/>
    </row>
    <row r="330" spans="1:8" x14ac:dyDescent="0.3">
      <c r="A330" s="39" t="s">
        <v>558</v>
      </c>
      <c r="B330" s="49" t="s">
        <v>559</v>
      </c>
      <c r="C330" s="68" t="s">
        <v>1</v>
      </c>
      <c r="D330" s="118"/>
      <c r="E330" s="119"/>
      <c r="F330" s="119"/>
      <c r="G330" s="119"/>
      <c r="H330" s="70"/>
    </row>
    <row r="331" spans="1:8" x14ac:dyDescent="0.3">
      <c r="A331" s="39" t="s">
        <v>560</v>
      </c>
      <c r="B331" s="49" t="s">
        <v>553</v>
      </c>
      <c r="C331" s="68" t="s">
        <v>554</v>
      </c>
      <c r="D331" s="118"/>
      <c r="E331" s="119"/>
      <c r="F331" s="119"/>
      <c r="G331" s="119"/>
      <c r="H331" s="70"/>
    </row>
    <row r="332" spans="1:8" x14ac:dyDescent="0.3">
      <c r="A332" s="39" t="s">
        <v>561</v>
      </c>
      <c r="B332" s="50" t="s">
        <v>562</v>
      </c>
      <c r="C332" s="68" t="s">
        <v>279</v>
      </c>
      <c r="D332" s="98" t="s">
        <v>535</v>
      </c>
      <c r="E332" s="98" t="s">
        <v>535</v>
      </c>
      <c r="F332" s="98"/>
      <c r="G332" s="98" t="s">
        <v>535</v>
      </c>
      <c r="H332" s="99" t="s">
        <v>535</v>
      </c>
    </row>
    <row r="333" spans="1:8" x14ac:dyDescent="0.3">
      <c r="A333" s="39" t="s">
        <v>563</v>
      </c>
      <c r="B333" s="49" t="s">
        <v>551</v>
      </c>
      <c r="C333" s="68" t="s">
        <v>547</v>
      </c>
      <c r="D333" s="118"/>
      <c r="E333" s="119"/>
      <c r="F333" s="119"/>
      <c r="G333" s="119"/>
      <c r="H333" s="70"/>
    </row>
    <row r="334" spans="1:8" x14ac:dyDescent="0.3">
      <c r="A334" s="39" t="s">
        <v>564</v>
      </c>
      <c r="B334" s="49" t="s">
        <v>553</v>
      </c>
      <c r="C334" s="68" t="s">
        <v>554</v>
      </c>
      <c r="D334" s="118"/>
      <c r="E334" s="119"/>
      <c r="F334" s="119"/>
      <c r="G334" s="119"/>
      <c r="H334" s="70"/>
    </row>
    <row r="335" spans="1:8" x14ac:dyDescent="0.3">
      <c r="A335" s="39" t="s">
        <v>565</v>
      </c>
      <c r="B335" s="50" t="s">
        <v>566</v>
      </c>
      <c r="C335" s="68" t="s">
        <v>279</v>
      </c>
      <c r="D335" s="98" t="s">
        <v>535</v>
      </c>
      <c r="E335" s="98" t="s">
        <v>535</v>
      </c>
      <c r="F335" s="98"/>
      <c r="G335" s="98" t="s">
        <v>535</v>
      </c>
      <c r="H335" s="99" t="s">
        <v>535</v>
      </c>
    </row>
    <row r="336" spans="1:8" x14ac:dyDescent="0.3">
      <c r="A336" s="39" t="s">
        <v>567</v>
      </c>
      <c r="B336" s="49" t="s">
        <v>551</v>
      </c>
      <c r="C336" s="68" t="s">
        <v>547</v>
      </c>
      <c r="D336" s="118"/>
      <c r="E336" s="119"/>
      <c r="F336" s="119"/>
      <c r="G336" s="119"/>
      <c r="H336" s="70"/>
    </row>
    <row r="337" spans="1:8" x14ac:dyDescent="0.3">
      <c r="A337" s="39" t="s">
        <v>568</v>
      </c>
      <c r="B337" s="49" t="s">
        <v>559</v>
      </c>
      <c r="C337" s="68" t="s">
        <v>1</v>
      </c>
      <c r="D337" s="118"/>
      <c r="E337" s="119"/>
      <c r="F337" s="119"/>
      <c r="G337" s="119"/>
      <c r="H337" s="70"/>
    </row>
    <row r="338" spans="1:8" x14ac:dyDescent="0.3">
      <c r="A338" s="39" t="s">
        <v>569</v>
      </c>
      <c r="B338" s="49" t="s">
        <v>553</v>
      </c>
      <c r="C338" s="68" t="s">
        <v>554</v>
      </c>
      <c r="D338" s="118"/>
      <c r="E338" s="119"/>
      <c r="F338" s="119"/>
      <c r="G338" s="119"/>
      <c r="H338" s="70"/>
    </row>
    <row r="339" spans="1:8" x14ac:dyDescent="0.3">
      <c r="A339" s="76" t="s">
        <v>570</v>
      </c>
      <c r="B339" s="77" t="s">
        <v>571</v>
      </c>
      <c r="C339" s="78" t="s">
        <v>279</v>
      </c>
      <c r="D339" s="98" t="s">
        <v>535</v>
      </c>
      <c r="E339" s="98" t="s">
        <v>535</v>
      </c>
      <c r="F339" s="116"/>
      <c r="G339" s="116" t="s">
        <v>535</v>
      </c>
      <c r="H339" s="117" t="s">
        <v>535</v>
      </c>
    </row>
    <row r="340" spans="1:8" x14ac:dyDescent="0.3">
      <c r="A340" s="39" t="s">
        <v>572</v>
      </c>
      <c r="B340" s="50" t="s">
        <v>573</v>
      </c>
      <c r="C340" s="68" t="s">
        <v>547</v>
      </c>
      <c r="D340" s="120">
        <v>24.202000000000002</v>
      </c>
      <c r="E340" s="226">
        <v>24.038</v>
      </c>
      <c r="F340" s="100">
        <f t="shared" ref="F340" si="41">E340-D340</f>
        <v>-0.16400000000000148</v>
      </c>
      <c r="G340" s="100">
        <f t="shared" ref="G340" si="42">F340/D340*100</f>
        <v>-0.67762994793819298</v>
      </c>
      <c r="H340" s="70"/>
    </row>
    <row r="341" spans="1:8" ht="31.2" x14ac:dyDescent="0.3">
      <c r="A341" s="39" t="s">
        <v>574</v>
      </c>
      <c r="B341" s="49" t="s">
        <v>575</v>
      </c>
      <c r="C341" s="68" t="s">
        <v>547</v>
      </c>
      <c r="D341" s="121"/>
      <c r="E341" s="98"/>
      <c r="F341" s="98"/>
      <c r="G341" s="100"/>
      <c r="H341" s="70"/>
    </row>
    <row r="342" spans="1:8" x14ac:dyDescent="0.3">
      <c r="A342" s="39" t="s">
        <v>576</v>
      </c>
      <c r="B342" s="112" t="s">
        <v>577</v>
      </c>
      <c r="C342" s="68" t="s">
        <v>547</v>
      </c>
      <c r="D342" s="121"/>
      <c r="E342" s="98"/>
      <c r="F342" s="98"/>
      <c r="G342" s="100"/>
      <c r="H342" s="70"/>
    </row>
    <row r="343" spans="1:8" x14ac:dyDescent="0.3">
      <c r="A343" s="39" t="s">
        <v>578</v>
      </c>
      <c r="B343" s="112" t="s">
        <v>579</v>
      </c>
      <c r="C343" s="68" t="s">
        <v>547</v>
      </c>
      <c r="D343" s="120">
        <f>D340</f>
        <v>24.202000000000002</v>
      </c>
      <c r="E343" s="226">
        <f>E340</f>
        <v>24.038</v>
      </c>
      <c r="F343" s="100">
        <f t="shared" ref="F343" si="43">E343-D343</f>
        <v>-0.16400000000000148</v>
      </c>
      <c r="G343" s="100">
        <f t="shared" ref="G343" si="44">F343/D343*100</f>
        <v>-0.67762994793819298</v>
      </c>
      <c r="H343" s="70"/>
    </row>
    <row r="344" spans="1:8" x14ac:dyDescent="0.3">
      <c r="A344" s="39" t="s">
        <v>580</v>
      </c>
      <c r="B344" s="50" t="s">
        <v>581</v>
      </c>
      <c r="C344" s="68" t="s">
        <v>547</v>
      </c>
      <c r="D344" s="120">
        <v>5.2</v>
      </c>
      <c r="E344" s="98">
        <v>5</v>
      </c>
      <c r="F344" s="98">
        <f t="shared" ref="F344" si="45">E344-D344</f>
        <v>-0.20000000000000018</v>
      </c>
      <c r="G344" s="100">
        <f t="shared" ref="G344" si="46">F344/D344*100</f>
        <v>-3.8461538461538494</v>
      </c>
      <c r="H344" s="70"/>
    </row>
    <row r="345" spans="1:8" x14ac:dyDescent="0.3">
      <c r="A345" s="39" t="s">
        <v>582</v>
      </c>
      <c r="B345" s="50" t="s">
        <v>583</v>
      </c>
      <c r="C345" s="68" t="s">
        <v>1</v>
      </c>
      <c r="D345" s="118"/>
      <c r="E345" s="119"/>
      <c r="F345" s="119"/>
      <c r="G345" s="43"/>
      <c r="H345" s="70"/>
    </row>
    <row r="346" spans="1:8" ht="31.2" x14ac:dyDescent="0.3">
      <c r="A346" s="39" t="s">
        <v>584</v>
      </c>
      <c r="B346" s="49" t="s">
        <v>585</v>
      </c>
      <c r="C346" s="68" t="s">
        <v>1</v>
      </c>
      <c r="D346" s="118"/>
      <c r="E346" s="119"/>
      <c r="F346" s="119"/>
      <c r="G346" s="43"/>
      <c r="H346" s="70"/>
    </row>
    <row r="347" spans="1:8" x14ac:dyDescent="0.3">
      <c r="A347" s="39" t="s">
        <v>586</v>
      </c>
      <c r="B347" s="112" t="s">
        <v>577</v>
      </c>
      <c r="C347" s="68" t="s">
        <v>1</v>
      </c>
      <c r="D347" s="118"/>
      <c r="E347" s="119"/>
      <c r="F347" s="119"/>
      <c r="G347" s="43"/>
      <c r="H347" s="70"/>
    </row>
    <row r="348" spans="1:8" x14ac:dyDescent="0.3">
      <c r="A348" s="39" t="s">
        <v>587</v>
      </c>
      <c r="B348" s="112" t="s">
        <v>579</v>
      </c>
      <c r="C348" s="68" t="s">
        <v>1</v>
      </c>
      <c r="D348" s="118"/>
      <c r="E348" s="119"/>
      <c r="F348" s="119"/>
      <c r="G348" s="43"/>
      <c r="H348" s="70"/>
    </row>
    <row r="349" spans="1:8" x14ac:dyDescent="0.3">
      <c r="A349" s="39" t="s">
        <v>588</v>
      </c>
      <c r="B349" s="50" t="s">
        <v>589</v>
      </c>
      <c r="C349" s="68" t="s">
        <v>590</v>
      </c>
      <c r="D349" s="121"/>
      <c r="E349" s="98">
        <v>2557</v>
      </c>
      <c r="F349" s="98"/>
      <c r="G349" s="100"/>
      <c r="H349" s="70"/>
    </row>
    <row r="350" spans="1:8" ht="31.2" x14ac:dyDescent="0.3">
      <c r="A350" s="39" t="s">
        <v>591</v>
      </c>
      <c r="B350" s="50" t="s">
        <v>592</v>
      </c>
      <c r="C350" s="68" t="s">
        <v>693</v>
      </c>
      <c r="D350" s="232">
        <f>D29-D63-D64-D57</f>
        <v>41.60284</v>
      </c>
      <c r="E350" s="233">
        <f>E29-E63-E64-E57</f>
        <v>46.143280075</v>
      </c>
      <c r="F350" s="234">
        <f t="shared" ref="F350" si="47">E350-D350</f>
        <v>4.5404400749999994</v>
      </c>
      <c r="G350" s="100">
        <f t="shared" ref="G350" si="48">F350/D350*100</f>
        <v>10.913774336078978</v>
      </c>
      <c r="H350" s="70"/>
    </row>
    <row r="351" spans="1:8" x14ac:dyDescent="0.3">
      <c r="A351" s="39" t="s">
        <v>593</v>
      </c>
      <c r="B351" s="83" t="s">
        <v>594</v>
      </c>
      <c r="C351" s="68" t="s">
        <v>279</v>
      </c>
      <c r="D351" s="122" t="s">
        <v>535</v>
      </c>
      <c r="E351" s="98" t="s">
        <v>535</v>
      </c>
      <c r="F351" s="98"/>
      <c r="G351" s="98" t="s">
        <v>535</v>
      </c>
      <c r="H351" s="99" t="s">
        <v>535</v>
      </c>
    </row>
    <row r="352" spans="1:8" x14ac:dyDescent="0.3">
      <c r="A352" s="39" t="s">
        <v>595</v>
      </c>
      <c r="B352" s="50" t="s">
        <v>596</v>
      </c>
      <c r="C352" s="68" t="s">
        <v>547</v>
      </c>
      <c r="D352" s="121"/>
      <c r="E352" s="98"/>
      <c r="F352" s="98"/>
      <c r="G352" s="98"/>
      <c r="H352" s="70"/>
    </row>
    <row r="353" spans="1:8" x14ac:dyDescent="0.3">
      <c r="A353" s="39" t="s">
        <v>597</v>
      </c>
      <c r="B353" s="50" t="s">
        <v>598</v>
      </c>
      <c r="C353" s="68" t="s">
        <v>540</v>
      </c>
      <c r="D353" s="121"/>
      <c r="E353" s="98"/>
      <c r="F353" s="98"/>
      <c r="G353" s="98"/>
      <c r="H353" s="70"/>
    </row>
    <row r="354" spans="1:8" ht="46.8" x14ac:dyDescent="0.3">
      <c r="A354" s="39" t="s">
        <v>599</v>
      </c>
      <c r="B354" s="50" t="s">
        <v>600</v>
      </c>
      <c r="C354" s="68" t="s">
        <v>693</v>
      </c>
      <c r="D354" s="121"/>
      <c r="E354" s="98"/>
      <c r="F354" s="98"/>
      <c r="G354" s="98"/>
      <c r="H354" s="70"/>
    </row>
    <row r="355" spans="1:8" ht="31.2" x14ac:dyDescent="0.3">
      <c r="A355" s="39" t="s">
        <v>601</v>
      </c>
      <c r="B355" s="50" t="s">
        <v>602</v>
      </c>
      <c r="C355" s="68" t="s">
        <v>693</v>
      </c>
      <c r="D355" s="121"/>
      <c r="E355" s="98"/>
      <c r="F355" s="98"/>
      <c r="G355" s="98"/>
      <c r="H355" s="70"/>
    </row>
    <row r="356" spans="1:8" x14ac:dyDescent="0.3">
      <c r="A356" s="39" t="s">
        <v>603</v>
      </c>
      <c r="B356" s="83" t="s">
        <v>604</v>
      </c>
      <c r="C356" s="99" t="s">
        <v>279</v>
      </c>
      <c r="D356" s="98" t="s">
        <v>535</v>
      </c>
      <c r="E356" s="98" t="s">
        <v>535</v>
      </c>
      <c r="F356" s="98"/>
      <c r="G356" s="98" t="s">
        <v>535</v>
      </c>
      <c r="H356" s="99" t="s">
        <v>535</v>
      </c>
    </row>
    <row r="357" spans="1:8" x14ac:dyDescent="0.3">
      <c r="A357" s="39" t="s">
        <v>605</v>
      </c>
      <c r="B357" s="50" t="s">
        <v>606</v>
      </c>
      <c r="C357" s="68" t="s">
        <v>1</v>
      </c>
      <c r="D357" s="121"/>
      <c r="E357" s="98"/>
      <c r="F357" s="98"/>
      <c r="G357" s="98"/>
      <c r="H357" s="70"/>
    </row>
    <row r="358" spans="1:8" ht="46.8" x14ac:dyDescent="0.3">
      <c r="A358" s="39" t="s">
        <v>607</v>
      </c>
      <c r="B358" s="49" t="s">
        <v>608</v>
      </c>
      <c r="C358" s="68" t="s">
        <v>1</v>
      </c>
      <c r="D358" s="121"/>
      <c r="E358" s="98"/>
      <c r="F358" s="98"/>
      <c r="G358" s="98"/>
      <c r="H358" s="70"/>
    </row>
    <row r="359" spans="1:8" ht="46.8" x14ac:dyDescent="0.3">
      <c r="A359" s="39" t="s">
        <v>609</v>
      </c>
      <c r="B359" s="49" t="s">
        <v>610</v>
      </c>
      <c r="C359" s="68" t="s">
        <v>1</v>
      </c>
      <c r="D359" s="121"/>
      <c r="E359" s="98"/>
      <c r="F359" s="98"/>
      <c r="G359" s="98"/>
      <c r="H359" s="70"/>
    </row>
    <row r="360" spans="1:8" ht="31.2" x14ac:dyDescent="0.3">
      <c r="A360" s="39" t="s">
        <v>611</v>
      </c>
      <c r="B360" s="49" t="s">
        <v>612</v>
      </c>
      <c r="C360" s="68" t="s">
        <v>1</v>
      </c>
      <c r="D360" s="121"/>
      <c r="E360" s="98"/>
      <c r="F360" s="98"/>
      <c r="G360" s="98"/>
      <c r="H360" s="70"/>
    </row>
    <row r="361" spans="1:8" x14ac:dyDescent="0.3">
      <c r="A361" s="39" t="s">
        <v>613</v>
      </c>
      <c r="B361" s="50" t="s">
        <v>614</v>
      </c>
      <c r="C361" s="68" t="s">
        <v>547</v>
      </c>
      <c r="D361" s="121"/>
      <c r="E361" s="98"/>
      <c r="F361" s="98"/>
      <c r="G361" s="98"/>
      <c r="H361" s="70"/>
    </row>
    <row r="362" spans="1:8" ht="31.2" x14ac:dyDescent="0.3">
      <c r="A362" s="39" t="s">
        <v>615</v>
      </c>
      <c r="B362" s="49" t="s">
        <v>616</v>
      </c>
      <c r="C362" s="68" t="s">
        <v>547</v>
      </c>
      <c r="D362" s="121"/>
      <c r="E362" s="98"/>
      <c r="F362" s="98"/>
      <c r="G362" s="98"/>
      <c r="H362" s="70"/>
    </row>
    <row r="363" spans="1:8" x14ac:dyDescent="0.3">
      <c r="A363" s="39" t="s">
        <v>617</v>
      </c>
      <c r="B363" s="49" t="s">
        <v>618</v>
      </c>
      <c r="C363" s="68" t="s">
        <v>547</v>
      </c>
      <c r="D363" s="121"/>
      <c r="E363" s="98"/>
      <c r="F363" s="98"/>
      <c r="G363" s="98"/>
      <c r="H363" s="70"/>
    </row>
    <row r="364" spans="1:8" ht="31.2" x14ac:dyDescent="0.3">
      <c r="A364" s="39" t="s">
        <v>619</v>
      </c>
      <c r="B364" s="50" t="s">
        <v>620</v>
      </c>
      <c r="C364" s="68" t="s">
        <v>693</v>
      </c>
      <c r="D364" s="121"/>
      <c r="E364" s="98"/>
      <c r="F364" s="98"/>
      <c r="G364" s="98"/>
      <c r="H364" s="70"/>
    </row>
    <row r="365" spans="1:8" x14ac:dyDescent="0.3">
      <c r="A365" s="39" t="s">
        <v>621</v>
      </c>
      <c r="B365" s="49" t="s">
        <v>622</v>
      </c>
      <c r="C365" s="68" t="s">
        <v>693</v>
      </c>
      <c r="D365" s="123"/>
      <c r="E365" s="98"/>
      <c r="F365" s="124"/>
      <c r="G365" s="124"/>
      <c r="H365" s="111"/>
    </row>
    <row r="366" spans="1:8" x14ac:dyDescent="0.3">
      <c r="A366" s="39" t="s">
        <v>623</v>
      </c>
      <c r="B366" s="49" t="s">
        <v>49</v>
      </c>
      <c r="C366" s="68" t="s">
        <v>693</v>
      </c>
      <c r="D366" s="123"/>
      <c r="E366" s="98"/>
      <c r="F366" s="124"/>
      <c r="G366" s="124"/>
      <c r="H366" s="111"/>
    </row>
    <row r="367" spans="1:8" ht="16.2" thickBot="1" x14ac:dyDescent="0.35">
      <c r="A367" s="71" t="s">
        <v>624</v>
      </c>
      <c r="B367" s="125" t="s">
        <v>625</v>
      </c>
      <c r="C367" s="73" t="s">
        <v>694</v>
      </c>
      <c r="D367" s="126"/>
      <c r="E367" s="127">
        <v>107</v>
      </c>
      <c r="F367" s="103"/>
      <c r="G367" s="103"/>
      <c r="H367" s="128"/>
    </row>
    <row r="368" spans="1:8" x14ac:dyDescent="0.3">
      <c r="A368" s="195" t="s">
        <v>626</v>
      </c>
      <c r="B368" s="196"/>
      <c r="C368" s="196"/>
      <c r="D368" s="196"/>
      <c r="E368" s="196"/>
      <c r="F368" s="196"/>
      <c r="G368" s="196"/>
      <c r="H368" s="197"/>
    </row>
    <row r="369" spans="1:8" ht="16.2" thickBot="1" x14ac:dyDescent="0.35">
      <c r="A369" s="195"/>
      <c r="B369" s="196"/>
      <c r="C369" s="196"/>
      <c r="D369" s="196"/>
      <c r="E369" s="196"/>
      <c r="F369" s="196"/>
      <c r="G369" s="196"/>
      <c r="H369" s="197"/>
    </row>
    <row r="370" spans="1:8" s="19" customFormat="1" ht="67.5" customHeight="1" x14ac:dyDescent="0.25">
      <c r="A370" s="173" t="s">
        <v>32</v>
      </c>
      <c r="B370" s="175" t="s">
        <v>33</v>
      </c>
      <c r="C370" s="177" t="s">
        <v>107</v>
      </c>
      <c r="D370" s="179" t="s">
        <v>708</v>
      </c>
      <c r="E370" s="180"/>
      <c r="F370" s="181" t="s">
        <v>690</v>
      </c>
      <c r="G370" s="180"/>
      <c r="H370" s="171" t="s">
        <v>2</v>
      </c>
    </row>
    <row r="371" spans="1:8" s="19" customFormat="1" ht="41.4" x14ac:dyDescent="0.25">
      <c r="A371" s="206"/>
      <c r="B371" s="207"/>
      <c r="C371" s="208"/>
      <c r="D371" s="32" t="s">
        <v>687</v>
      </c>
      <c r="E371" s="33" t="s">
        <v>4</v>
      </c>
      <c r="F371" s="33" t="s">
        <v>688</v>
      </c>
      <c r="G371" s="32" t="s">
        <v>686</v>
      </c>
      <c r="H371" s="202"/>
    </row>
    <row r="372" spans="1:8" ht="16.2" thickBot="1" x14ac:dyDescent="0.35">
      <c r="A372" s="129">
        <v>1</v>
      </c>
      <c r="B372" s="34">
        <v>2</v>
      </c>
      <c r="C372" s="130">
        <v>3</v>
      </c>
      <c r="D372" s="131">
        <v>4</v>
      </c>
      <c r="E372" s="132">
        <v>5</v>
      </c>
      <c r="F372" s="132">
        <v>6</v>
      </c>
      <c r="G372" s="132">
        <v>7</v>
      </c>
      <c r="H372" s="133">
        <v>8</v>
      </c>
    </row>
    <row r="373" spans="1:8" x14ac:dyDescent="0.3">
      <c r="A373" s="203" t="s">
        <v>627</v>
      </c>
      <c r="B373" s="204"/>
      <c r="C373" s="68" t="s">
        <v>693</v>
      </c>
      <c r="D373" s="134"/>
      <c r="E373" s="135"/>
      <c r="F373" s="135"/>
      <c r="G373" s="136"/>
      <c r="H373" s="137"/>
    </row>
    <row r="374" spans="1:8" x14ac:dyDescent="0.3">
      <c r="A374" s="39" t="s">
        <v>34</v>
      </c>
      <c r="B374" s="138" t="s">
        <v>628</v>
      </c>
      <c r="C374" s="68" t="s">
        <v>693</v>
      </c>
      <c r="D374" s="120">
        <f>D382+D399</f>
        <v>7.7039999999999997</v>
      </c>
      <c r="E374" s="98">
        <f>E382+E399</f>
        <v>7.2229999999999999</v>
      </c>
      <c r="F374" s="98">
        <f t="shared" ref="F374" si="49">E374-D374</f>
        <v>-0.48099999999999987</v>
      </c>
      <c r="G374" s="139">
        <f t="shared" ref="G374" si="50">F374/D374*100</f>
        <v>-6.2435098650051906</v>
      </c>
      <c r="H374" s="140"/>
    </row>
    <row r="375" spans="1:8" x14ac:dyDescent="0.3">
      <c r="A375" s="39" t="s">
        <v>35</v>
      </c>
      <c r="B375" s="50" t="s">
        <v>36</v>
      </c>
      <c r="C375" s="68" t="s">
        <v>693</v>
      </c>
      <c r="D375" s="120"/>
      <c r="E375" s="98"/>
      <c r="F375" s="98"/>
      <c r="G375" s="139"/>
      <c r="H375" s="140"/>
    </row>
    <row r="376" spans="1:8" ht="31.2" x14ac:dyDescent="0.3">
      <c r="A376" s="39" t="s">
        <v>37</v>
      </c>
      <c r="B376" s="49" t="s">
        <v>629</v>
      </c>
      <c r="C376" s="68" t="s">
        <v>693</v>
      </c>
      <c r="D376" s="120"/>
      <c r="E376" s="141"/>
      <c r="F376" s="141"/>
      <c r="G376" s="139"/>
      <c r="H376" s="140"/>
    </row>
    <row r="377" spans="1:8" x14ac:dyDescent="0.3">
      <c r="A377" s="39" t="s">
        <v>38</v>
      </c>
      <c r="B377" s="51" t="s">
        <v>630</v>
      </c>
      <c r="C377" s="68" t="s">
        <v>693</v>
      </c>
      <c r="D377" s="120"/>
      <c r="E377" s="141"/>
      <c r="F377" s="141"/>
      <c r="G377" s="139"/>
      <c r="H377" s="140"/>
    </row>
    <row r="378" spans="1:8" ht="31.2" x14ac:dyDescent="0.3">
      <c r="A378" s="39" t="s">
        <v>631</v>
      </c>
      <c r="B378" s="53" t="s">
        <v>111</v>
      </c>
      <c r="C378" s="68" t="s">
        <v>693</v>
      </c>
      <c r="D378" s="120"/>
      <c r="E378" s="141"/>
      <c r="F378" s="141"/>
      <c r="G378" s="139"/>
      <c r="H378" s="140"/>
    </row>
    <row r="379" spans="1:8" ht="31.2" x14ac:dyDescent="0.3">
      <c r="A379" s="39" t="s">
        <v>632</v>
      </c>
      <c r="B379" s="53" t="s">
        <v>112</v>
      </c>
      <c r="C379" s="68" t="s">
        <v>693</v>
      </c>
      <c r="D379" s="120"/>
      <c r="E379" s="141"/>
      <c r="F379" s="141"/>
      <c r="G379" s="139"/>
      <c r="H379" s="140"/>
    </row>
    <row r="380" spans="1:8" ht="31.2" x14ac:dyDescent="0.3">
      <c r="A380" s="39" t="s">
        <v>633</v>
      </c>
      <c r="B380" s="53" t="s">
        <v>113</v>
      </c>
      <c r="C380" s="68" t="s">
        <v>693</v>
      </c>
      <c r="D380" s="120"/>
      <c r="E380" s="141"/>
      <c r="F380" s="141"/>
      <c r="G380" s="139"/>
      <c r="H380" s="140"/>
    </row>
    <row r="381" spans="1:8" x14ac:dyDescent="0.3">
      <c r="A381" s="39" t="s">
        <v>40</v>
      </c>
      <c r="B381" s="51" t="s">
        <v>634</v>
      </c>
      <c r="C381" s="68" t="s">
        <v>693</v>
      </c>
      <c r="D381" s="120"/>
      <c r="E381" s="141"/>
      <c r="F381" s="141"/>
      <c r="G381" s="139"/>
      <c r="H381" s="140"/>
    </row>
    <row r="382" spans="1:8" x14ac:dyDescent="0.3">
      <c r="A382" s="39" t="s">
        <v>42</v>
      </c>
      <c r="B382" s="51" t="s">
        <v>635</v>
      </c>
      <c r="C382" s="68" t="s">
        <v>693</v>
      </c>
      <c r="D382" s="120">
        <v>2.258</v>
      </c>
      <c r="E382" s="98">
        <v>2.0449999999999999</v>
      </c>
      <c r="F382" s="98">
        <f t="shared" ref="F382" si="51">E382-D382</f>
        <v>-0.21300000000000008</v>
      </c>
      <c r="G382" s="139">
        <f t="shared" ref="G382" si="52">F382/D382*100</f>
        <v>-9.4331266607617401</v>
      </c>
      <c r="H382" s="140"/>
    </row>
    <row r="383" spans="1:8" x14ac:dyDescent="0.3">
      <c r="A383" s="39" t="s">
        <v>44</v>
      </c>
      <c r="B383" s="51" t="s">
        <v>636</v>
      </c>
      <c r="C383" s="68" t="s">
        <v>693</v>
      </c>
      <c r="D383" s="120"/>
      <c r="E383" s="141"/>
      <c r="F383" s="141"/>
      <c r="G383" s="139"/>
      <c r="H383" s="140"/>
    </row>
    <row r="384" spans="1:8" x14ac:dyDescent="0.3">
      <c r="A384" s="39" t="s">
        <v>45</v>
      </c>
      <c r="B384" s="51" t="s">
        <v>637</v>
      </c>
      <c r="C384" s="68" t="s">
        <v>693</v>
      </c>
      <c r="D384" s="120"/>
      <c r="E384" s="141"/>
      <c r="F384" s="141"/>
      <c r="G384" s="139"/>
      <c r="H384" s="140"/>
    </row>
    <row r="385" spans="1:8" ht="31.2" x14ac:dyDescent="0.3">
      <c r="A385" s="39" t="s">
        <v>638</v>
      </c>
      <c r="B385" s="53" t="s">
        <v>639</v>
      </c>
      <c r="C385" s="68" t="s">
        <v>693</v>
      </c>
      <c r="D385" s="120"/>
      <c r="E385" s="141"/>
      <c r="F385" s="141"/>
      <c r="G385" s="139"/>
      <c r="H385" s="140"/>
    </row>
    <row r="386" spans="1:8" x14ac:dyDescent="0.3">
      <c r="A386" s="39" t="s">
        <v>640</v>
      </c>
      <c r="B386" s="53" t="s">
        <v>641</v>
      </c>
      <c r="C386" s="68" t="s">
        <v>693</v>
      </c>
      <c r="D386" s="120"/>
      <c r="E386" s="141"/>
      <c r="F386" s="141"/>
      <c r="G386" s="139"/>
      <c r="H386" s="140"/>
    </row>
    <row r="387" spans="1:8" x14ac:dyDescent="0.3">
      <c r="A387" s="39" t="s">
        <v>642</v>
      </c>
      <c r="B387" s="53" t="s">
        <v>52</v>
      </c>
      <c r="C387" s="68" t="s">
        <v>693</v>
      </c>
      <c r="D387" s="120"/>
      <c r="E387" s="141"/>
      <c r="F387" s="141"/>
      <c r="G387" s="139"/>
      <c r="H387" s="140"/>
    </row>
    <row r="388" spans="1:8" x14ac:dyDescent="0.3">
      <c r="A388" s="39" t="s">
        <v>643</v>
      </c>
      <c r="B388" s="53" t="s">
        <v>641</v>
      </c>
      <c r="C388" s="68" t="s">
        <v>693</v>
      </c>
      <c r="D388" s="120"/>
      <c r="E388" s="141"/>
      <c r="F388" s="141"/>
      <c r="G388" s="139"/>
      <c r="H388" s="140"/>
    </row>
    <row r="389" spans="1:8" x14ac:dyDescent="0.3">
      <c r="A389" s="39" t="s">
        <v>46</v>
      </c>
      <c r="B389" s="51" t="s">
        <v>644</v>
      </c>
      <c r="C389" s="68" t="s">
        <v>693</v>
      </c>
      <c r="D389" s="120"/>
      <c r="E389" s="141"/>
      <c r="F389" s="141"/>
      <c r="G389" s="139"/>
      <c r="H389" s="140"/>
    </row>
    <row r="390" spans="1:8" x14ac:dyDescent="0.3">
      <c r="A390" s="39" t="s">
        <v>47</v>
      </c>
      <c r="B390" s="51" t="s">
        <v>463</v>
      </c>
      <c r="C390" s="68" t="s">
        <v>693</v>
      </c>
      <c r="D390" s="120"/>
      <c r="E390" s="141"/>
      <c r="F390" s="141"/>
      <c r="G390" s="139"/>
      <c r="H390" s="140"/>
    </row>
    <row r="391" spans="1:8" ht="31.2" x14ac:dyDescent="0.3">
      <c r="A391" s="39" t="s">
        <v>645</v>
      </c>
      <c r="B391" s="51" t="s">
        <v>646</v>
      </c>
      <c r="C391" s="68" t="s">
        <v>693</v>
      </c>
      <c r="D391" s="120"/>
      <c r="E391" s="141"/>
      <c r="F391" s="141"/>
      <c r="G391" s="139"/>
      <c r="H391" s="140"/>
    </row>
    <row r="392" spans="1:8" x14ac:dyDescent="0.3">
      <c r="A392" s="39" t="s">
        <v>647</v>
      </c>
      <c r="B392" s="53" t="s">
        <v>48</v>
      </c>
      <c r="C392" s="68" t="s">
        <v>693</v>
      </c>
      <c r="D392" s="120"/>
      <c r="E392" s="141"/>
      <c r="F392" s="141"/>
      <c r="G392" s="139"/>
      <c r="H392" s="140"/>
    </row>
    <row r="393" spans="1:8" x14ac:dyDescent="0.3">
      <c r="A393" s="39" t="s">
        <v>648</v>
      </c>
      <c r="B393" s="142" t="s">
        <v>49</v>
      </c>
      <c r="C393" s="68" t="s">
        <v>693</v>
      </c>
      <c r="D393" s="120"/>
      <c r="E393" s="141"/>
      <c r="F393" s="141"/>
      <c r="G393" s="139"/>
      <c r="H393" s="140"/>
    </row>
    <row r="394" spans="1:8" ht="31.2" x14ac:dyDescent="0.3">
      <c r="A394" s="39" t="s">
        <v>50</v>
      </c>
      <c r="B394" s="49" t="s">
        <v>649</v>
      </c>
      <c r="C394" s="68" t="s">
        <v>693</v>
      </c>
      <c r="D394" s="120"/>
      <c r="E394" s="98"/>
      <c r="F394" s="98"/>
      <c r="G394" s="139"/>
      <c r="H394" s="140"/>
    </row>
    <row r="395" spans="1:8" ht="31.2" x14ac:dyDescent="0.3">
      <c r="A395" s="39" t="s">
        <v>650</v>
      </c>
      <c r="B395" s="51" t="s">
        <v>111</v>
      </c>
      <c r="C395" s="68" t="s">
        <v>693</v>
      </c>
      <c r="D395" s="120"/>
      <c r="E395" s="98"/>
      <c r="F395" s="98"/>
      <c r="G395" s="139"/>
      <c r="H395" s="140"/>
    </row>
    <row r="396" spans="1:8" ht="31.2" x14ac:dyDescent="0.3">
      <c r="A396" s="39" t="s">
        <v>651</v>
      </c>
      <c r="B396" s="51" t="s">
        <v>112</v>
      </c>
      <c r="C396" s="68" t="s">
        <v>693</v>
      </c>
      <c r="D396" s="120"/>
      <c r="E396" s="98"/>
      <c r="F396" s="98"/>
      <c r="G396" s="139"/>
      <c r="H396" s="140"/>
    </row>
    <row r="397" spans="1:8" ht="31.2" x14ac:dyDescent="0.3">
      <c r="A397" s="39" t="s">
        <v>652</v>
      </c>
      <c r="B397" s="51" t="s">
        <v>113</v>
      </c>
      <c r="C397" s="68" t="s">
        <v>693</v>
      </c>
      <c r="D397" s="120"/>
      <c r="E397" s="98"/>
      <c r="F397" s="98"/>
      <c r="G397" s="139"/>
      <c r="H397" s="140"/>
    </row>
    <row r="398" spans="1:8" x14ac:dyDescent="0.3">
      <c r="A398" s="39" t="s">
        <v>51</v>
      </c>
      <c r="B398" s="49" t="s">
        <v>653</v>
      </c>
      <c r="C398" s="68" t="s">
        <v>693</v>
      </c>
      <c r="D398" s="120"/>
      <c r="E398" s="98"/>
      <c r="F398" s="98"/>
      <c r="G398" s="139"/>
      <c r="H398" s="140"/>
    </row>
    <row r="399" spans="1:8" ht="31.2" x14ac:dyDescent="0.3">
      <c r="A399" s="39" t="s">
        <v>53</v>
      </c>
      <c r="B399" s="50" t="s">
        <v>654</v>
      </c>
      <c r="C399" s="68" t="s">
        <v>693</v>
      </c>
      <c r="D399" s="120">
        <v>5.4459999999999997</v>
      </c>
      <c r="E399" s="98">
        <v>5.1779999999999999</v>
      </c>
      <c r="F399" s="98">
        <f t="shared" ref="F399" si="53">E399-D399</f>
        <v>-0.26799999999999979</v>
      </c>
      <c r="G399" s="139">
        <f t="shared" ref="G399" si="54">F399/D399*100</f>
        <v>-4.921042967315457</v>
      </c>
      <c r="H399" s="140" t="s">
        <v>706</v>
      </c>
    </row>
    <row r="400" spans="1:8" x14ac:dyDescent="0.3">
      <c r="A400" s="39" t="s">
        <v>54</v>
      </c>
      <c r="B400" s="49" t="s">
        <v>655</v>
      </c>
      <c r="C400" s="68" t="s">
        <v>693</v>
      </c>
      <c r="D400" s="120"/>
      <c r="E400" s="141"/>
      <c r="F400" s="141"/>
      <c r="G400" s="139"/>
      <c r="H400" s="140"/>
    </row>
    <row r="401" spans="1:8" x14ac:dyDescent="0.3">
      <c r="A401" s="39" t="s">
        <v>55</v>
      </c>
      <c r="B401" s="51" t="s">
        <v>39</v>
      </c>
      <c r="C401" s="68" t="s">
        <v>693</v>
      </c>
      <c r="D401" s="120"/>
      <c r="E401" s="141"/>
      <c r="F401" s="141"/>
      <c r="G401" s="139"/>
      <c r="H401" s="140"/>
    </row>
    <row r="402" spans="1:8" ht="31.2" x14ac:dyDescent="0.3">
      <c r="A402" s="39" t="s">
        <v>656</v>
      </c>
      <c r="B402" s="51" t="s">
        <v>111</v>
      </c>
      <c r="C402" s="68" t="s">
        <v>693</v>
      </c>
      <c r="D402" s="120"/>
      <c r="E402" s="141"/>
      <c r="F402" s="141"/>
      <c r="G402" s="139"/>
      <c r="H402" s="140"/>
    </row>
    <row r="403" spans="1:8" ht="31.2" x14ac:dyDescent="0.3">
      <c r="A403" s="39" t="s">
        <v>657</v>
      </c>
      <c r="B403" s="51" t="s">
        <v>112</v>
      </c>
      <c r="C403" s="68" t="s">
        <v>693</v>
      </c>
      <c r="D403" s="120"/>
      <c r="E403" s="141"/>
      <c r="F403" s="141"/>
      <c r="G403" s="139"/>
      <c r="H403" s="140"/>
    </row>
    <row r="404" spans="1:8" ht="31.2" x14ac:dyDescent="0.3">
      <c r="A404" s="39" t="s">
        <v>658</v>
      </c>
      <c r="B404" s="51" t="s">
        <v>113</v>
      </c>
      <c r="C404" s="68" t="s">
        <v>693</v>
      </c>
      <c r="D404" s="120"/>
      <c r="E404" s="141"/>
      <c r="F404" s="141"/>
      <c r="G404" s="139"/>
      <c r="H404" s="140"/>
    </row>
    <row r="405" spans="1:8" x14ac:dyDescent="0.3">
      <c r="A405" s="39" t="s">
        <v>56</v>
      </c>
      <c r="B405" s="51" t="s">
        <v>451</v>
      </c>
      <c r="C405" s="68" t="s">
        <v>693</v>
      </c>
      <c r="D405" s="120"/>
      <c r="E405" s="141"/>
      <c r="F405" s="141"/>
      <c r="G405" s="139"/>
      <c r="H405" s="140"/>
    </row>
    <row r="406" spans="1:8" x14ac:dyDescent="0.3">
      <c r="A406" s="39" t="s">
        <v>57</v>
      </c>
      <c r="B406" s="51" t="s">
        <v>41</v>
      </c>
      <c r="C406" s="68" t="s">
        <v>693</v>
      </c>
      <c r="D406" s="120"/>
      <c r="E406" s="141"/>
      <c r="F406" s="141"/>
      <c r="G406" s="139"/>
      <c r="H406" s="140"/>
    </row>
    <row r="407" spans="1:8" x14ac:dyDescent="0.3">
      <c r="A407" s="39" t="s">
        <v>58</v>
      </c>
      <c r="B407" s="51" t="s">
        <v>456</v>
      </c>
      <c r="C407" s="68" t="s">
        <v>693</v>
      </c>
      <c r="D407" s="120"/>
      <c r="E407" s="141"/>
      <c r="F407" s="141"/>
      <c r="G407" s="139"/>
      <c r="H407" s="140"/>
    </row>
    <row r="408" spans="1:8" x14ac:dyDescent="0.3">
      <c r="A408" s="39" t="s">
        <v>59</v>
      </c>
      <c r="B408" s="51" t="s">
        <v>43</v>
      </c>
      <c r="C408" s="68" t="s">
        <v>693</v>
      </c>
      <c r="D408" s="120"/>
      <c r="E408" s="141"/>
      <c r="F408" s="141"/>
      <c r="G408" s="139"/>
      <c r="H408" s="140"/>
    </row>
    <row r="409" spans="1:8" x14ac:dyDescent="0.3">
      <c r="A409" s="39" t="s">
        <v>60</v>
      </c>
      <c r="B409" s="51" t="s">
        <v>463</v>
      </c>
      <c r="C409" s="68" t="s">
        <v>693</v>
      </c>
      <c r="D409" s="120"/>
      <c r="E409" s="141"/>
      <c r="F409" s="141"/>
      <c r="G409" s="139"/>
      <c r="H409" s="140"/>
    </row>
    <row r="410" spans="1:8" ht="31.2" x14ac:dyDescent="0.3">
      <c r="A410" s="39" t="s">
        <v>61</v>
      </c>
      <c r="B410" s="51" t="s">
        <v>466</v>
      </c>
      <c r="C410" s="68" t="s">
        <v>693</v>
      </c>
      <c r="D410" s="120"/>
      <c r="E410" s="141"/>
      <c r="F410" s="141"/>
      <c r="G410" s="139"/>
      <c r="H410" s="140"/>
    </row>
    <row r="411" spans="1:8" x14ac:dyDescent="0.3">
      <c r="A411" s="39" t="s">
        <v>62</v>
      </c>
      <c r="B411" s="53" t="s">
        <v>48</v>
      </c>
      <c r="C411" s="68" t="s">
        <v>693</v>
      </c>
      <c r="D411" s="120"/>
      <c r="E411" s="141"/>
      <c r="F411" s="141"/>
      <c r="G411" s="139"/>
      <c r="H411" s="140"/>
    </row>
    <row r="412" spans="1:8" x14ac:dyDescent="0.3">
      <c r="A412" s="39" t="s">
        <v>63</v>
      </c>
      <c r="B412" s="142" t="s">
        <v>49</v>
      </c>
      <c r="C412" s="68" t="s">
        <v>693</v>
      </c>
      <c r="D412" s="120"/>
      <c r="E412" s="141"/>
      <c r="F412" s="141"/>
      <c r="G412" s="139"/>
      <c r="H412" s="140"/>
    </row>
    <row r="413" spans="1:8" x14ac:dyDescent="0.3">
      <c r="A413" s="39" t="s">
        <v>64</v>
      </c>
      <c r="B413" s="49" t="s">
        <v>659</v>
      </c>
      <c r="C413" s="68" t="s">
        <v>693</v>
      </c>
      <c r="D413" s="120"/>
      <c r="E413" s="98"/>
      <c r="F413" s="98"/>
      <c r="G413" s="139"/>
      <c r="H413" s="140"/>
    </row>
    <row r="414" spans="1:8" x14ac:dyDescent="0.3">
      <c r="A414" s="39" t="s">
        <v>65</v>
      </c>
      <c r="B414" s="49" t="s">
        <v>66</v>
      </c>
      <c r="C414" s="68" t="s">
        <v>693</v>
      </c>
      <c r="D414" s="120"/>
      <c r="E414" s="98"/>
      <c r="F414" s="98"/>
      <c r="G414" s="139"/>
      <c r="H414" s="140"/>
    </row>
    <row r="415" spans="1:8" x14ac:dyDescent="0.3">
      <c r="A415" s="39" t="s">
        <v>67</v>
      </c>
      <c r="B415" s="51" t="s">
        <v>39</v>
      </c>
      <c r="C415" s="68" t="s">
        <v>693</v>
      </c>
      <c r="D415" s="120"/>
      <c r="E415" s="98"/>
      <c r="F415" s="98"/>
      <c r="G415" s="139"/>
      <c r="H415" s="140"/>
    </row>
    <row r="416" spans="1:8" ht="31.2" x14ac:dyDescent="0.3">
      <c r="A416" s="39" t="s">
        <v>660</v>
      </c>
      <c r="B416" s="51" t="s">
        <v>111</v>
      </c>
      <c r="C416" s="68" t="s">
        <v>693</v>
      </c>
      <c r="D416" s="120"/>
      <c r="E416" s="98"/>
      <c r="F416" s="98"/>
      <c r="G416" s="139"/>
      <c r="H416" s="140"/>
    </row>
    <row r="417" spans="1:10" ht="31.2" x14ac:dyDescent="0.3">
      <c r="A417" s="39" t="s">
        <v>661</v>
      </c>
      <c r="B417" s="51" t="s">
        <v>112</v>
      </c>
      <c r="C417" s="68" t="s">
        <v>693</v>
      </c>
      <c r="D417" s="120"/>
      <c r="E417" s="98"/>
      <c r="F417" s="98"/>
      <c r="G417" s="139"/>
      <c r="H417" s="140"/>
    </row>
    <row r="418" spans="1:10" ht="31.2" x14ac:dyDescent="0.3">
      <c r="A418" s="39" t="s">
        <v>662</v>
      </c>
      <c r="B418" s="51" t="s">
        <v>113</v>
      </c>
      <c r="C418" s="68" t="s">
        <v>693</v>
      </c>
      <c r="D418" s="120"/>
      <c r="E418" s="98"/>
      <c r="F418" s="98"/>
      <c r="G418" s="139"/>
      <c r="H418" s="140"/>
    </row>
    <row r="419" spans="1:10" x14ac:dyDescent="0.3">
      <c r="A419" s="39" t="s">
        <v>68</v>
      </c>
      <c r="B419" s="51" t="s">
        <v>451</v>
      </c>
      <c r="C419" s="68" t="s">
        <v>693</v>
      </c>
      <c r="D419" s="120"/>
      <c r="E419" s="98"/>
      <c r="F419" s="98"/>
      <c r="G419" s="139"/>
      <c r="H419" s="140"/>
    </row>
    <row r="420" spans="1:10" x14ac:dyDescent="0.3">
      <c r="A420" s="39" t="s">
        <v>69</v>
      </c>
      <c r="B420" s="51" t="s">
        <v>41</v>
      </c>
      <c r="C420" s="68" t="s">
        <v>693</v>
      </c>
      <c r="D420" s="120"/>
      <c r="E420" s="98"/>
      <c r="F420" s="98"/>
      <c r="G420" s="139"/>
      <c r="H420" s="140"/>
    </row>
    <row r="421" spans="1:10" x14ac:dyDescent="0.3">
      <c r="A421" s="39" t="s">
        <v>70</v>
      </c>
      <c r="B421" s="51" t="s">
        <v>456</v>
      </c>
      <c r="C421" s="68" t="s">
        <v>693</v>
      </c>
      <c r="D421" s="120"/>
      <c r="E421" s="98"/>
      <c r="F421" s="98"/>
      <c r="G421" s="139"/>
      <c r="H421" s="140"/>
    </row>
    <row r="422" spans="1:10" x14ac:dyDescent="0.3">
      <c r="A422" s="39" t="s">
        <v>71</v>
      </c>
      <c r="B422" s="51" t="s">
        <v>43</v>
      </c>
      <c r="C422" s="68" t="s">
        <v>693</v>
      </c>
      <c r="D422" s="120"/>
      <c r="E422" s="98"/>
      <c r="F422" s="98"/>
      <c r="G422" s="139"/>
      <c r="H422" s="140"/>
    </row>
    <row r="423" spans="1:10" x14ac:dyDescent="0.3">
      <c r="A423" s="39" t="s">
        <v>72</v>
      </c>
      <c r="B423" s="51" t="s">
        <v>463</v>
      </c>
      <c r="C423" s="68" t="s">
        <v>693</v>
      </c>
      <c r="D423" s="120"/>
      <c r="E423" s="98"/>
      <c r="F423" s="98"/>
      <c r="G423" s="139"/>
      <c r="H423" s="140"/>
    </row>
    <row r="424" spans="1:10" ht="31.2" x14ac:dyDescent="0.3">
      <c r="A424" s="39" t="s">
        <v>73</v>
      </c>
      <c r="B424" s="51" t="s">
        <v>466</v>
      </c>
      <c r="C424" s="68" t="s">
        <v>693</v>
      </c>
      <c r="D424" s="120"/>
      <c r="E424" s="98"/>
      <c r="F424" s="98"/>
      <c r="G424" s="139"/>
      <c r="H424" s="140"/>
    </row>
    <row r="425" spans="1:10" x14ac:dyDescent="0.3">
      <c r="A425" s="39" t="s">
        <v>74</v>
      </c>
      <c r="B425" s="142" t="s">
        <v>48</v>
      </c>
      <c r="C425" s="68" t="s">
        <v>693</v>
      </c>
      <c r="D425" s="120"/>
      <c r="E425" s="98"/>
      <c r="F425" s="98"/>
      <c r="G425" s="139"/>
      <c r="H425" s="140"/>
    </row>
    <row r="426" spans="1:10" x14ac:dyDescent="0.3">
      <c r="A426" s="39" t="s">
        <v>75</v>
      </c>
      <c r="B426" s="142" t="s">
        <v>49</v>
      </c>
      <c r="C426" s="68" t="s">
        <v>693</v>
      </c>
      <c r="D426" s="120"/>
      <c r="E426" s="98"/>
      <c r="F426" s="98"/>
      <c r="G426" s="139"/>
      <c r="H426" s="140"/>
    </row>
    <row r="427" spans="1:10" x14ac:dyDescent="0.3">
      <c r="A427" s="39" t="s">
        <v>76</v>
      </c>
      <c r="B427" s="50" t="s">
        <v>663</v>
      </c>
      <c r="C427" s="68" t="s">
        <v>693</v>
      </c>
      <c r="D427" s="120"/>
      <c r="E427" s="98"/>
      <c r="F427" s="98"/>
      <c r="G427" s="139"/>
      <c r="H427" s="140"/>
    </row>
    <row r="428" spans="1:10" x14ac:dyDescent="0.3">
      <c r="A428" s="39" t="s">
        <v>77</v>
      </c>
      <c r="B428" s="50" t="s">
        <v>664</v>
      </c>
      <c r="C428" s="68" t="s">
        <v>693</v>
      </c>
      <c r="D428" s="120"/>
      <c r="E428" s="98"/>
      <c r="F428" s="98"/>
      <c r="G428" s="139"/>
      <c r="H428" s="140"/>
    </row>
    <row r="429" spans="1:10" ht="18" x14ac:dyDescent="0.35">
      <c r="A429" s="39" t="s">
        <v>78</v>
      </c>
      <c r="B429" s="49" t="s">
        <v>665</v>
      </c>
      <c r="C429" s="68" t="s">
        <v>693</v>
      </c>
      <c r="D429" s="120"/>
      <c r="E429" s="98"/>
      <c r="F429" s="98"/>
      <c r="G429" s="139"/>
      <c r="H429" s="140"/>
      <c r="I429" s="11"/>
      <c r="J429" s="12"/>
    </row>
    <row r="430" spans="1:10" x14ac:dyDescent="0.3">
      <c r="A430" s="39" t="s">
        <v>79</v>
      </c>
      <c r="B430" s="49" t="s">
        <v>80</v>
      </c>
      <c r="C430" s="68" t="s">
        <v>693</v>
      </c>
      <c r="D430" s="120"/>
      <c r="E430" s="98"/>
      <c r="F430" s="98"/>
      <c r="G430" s="139"/>
      <c r="H430" s="140"/>
      <c r="I430" s="13"/>
    </row>
    <row r="431" spans="1:10" x14ac:dyDescent="0.3">
      <c r="A431" s="39" t="s">
        <v>81</v>
      </c>
      <c r="B431" s="138" t="s">
        <v>82</v>
      </c>
      <c r="C431" s="68" t="s">
        <v>693</v>
      </c>
      <c r="D431" s="120"/>
      <c r="E431" s="98"/>
      <c r="F431" s="98"/>
      <c r="G431" s="139"/>
      <c r="H431" s="140"/>
    </row>
    <row r="432" spans="1:10" x14ac:dyDescent="0.3">
      <c r="A432" s="39" t="s">
        <v>83</v>
      </c>
      <c r="B432" s="50" t="s">
        <v>84</v>
      </c>
      <c r="C432" s="68" t="s">
        <v>693</v>
      </c>
      <c r="D432" s="120"/>
      <c r="E432" s="98"/>
      <c r="F432" s="98"/>
      <c r="G432" s="139"/>
      <c r="H432" s="140"/>
    </row>
    <row r="433" spans="1:8" x14ac:dyDescent="0.3">
      <c r="A433" s="39" t="s">
        <v>85</v>
      </c>
      <c r="B433" s="50" t="s">
        <v>86</v>
      </c>
      <c r="C433" s="68" t="s">
        <v>693</v>
      </c>
      <c r="D433" s="120"/>
      <c r="E433" s="98"/>
      <c r="F433" s="98"/>
      <c r="G433" s="139"/>
      <c r="H433" s="140"/>
    </row>
    <row r="434" spans="1:8" x14ac:dyDescent="0.3">
      <c r="A434" s="39" t="s">
        <v>87</v>
      </c>
      <c r="B434" s="50" t="s">
        <v>666</v>
      </c>
      <c r="C434" s="68" t="s">
        <v>693</v>
      </c>
      <c r="D434" s="120"/>
      <c r="E434" s="98"/>
      <c r="F434" s="98"/>
      <c r="G434" s="139"/>
      <c r="H434" s="140"/>
    </row>
    <row r="435" spans="1:8" x14ac:dyDescent="0.3">
      <c r="A435" s="39" t="s">
        <v>88</v>
      </c>
      <c r="B435" s="50" t="s">
        <v>89</v>
      </c>
      <c r="C435" s="68" t="s">
        <v>693</v>
      </c>
      <c r="D435" s="120"/>
      <c r="E435" s="98"/>
      <c r="F435" s="98"/>
      <c r="G435" s="139"/>
      <c r="H435" s="140"/>
    </row>
    <row r="436" spans="1:8" x14ac:dyDescent="0.3">
      <c r="A436" s="39" t="s">
        <v>90</v>
      </c>
      <c r="B436" s="50" t="s">
        <v>91</v>
      </c>
      <c r="C436" s="68" t="s">
        <v>693</v>
      </c>
      <c r="D436" s="120"/>
      <c r="E436" s="98"/>
      <c r="F436" s="98"/>
      <c r="G436" s="139"/>
      <c r="H436" s="140"/>
    </row>
    <row r="437" spans="1:8" x14ac:dyDescent="0.3">
      <c r="A437" s="39" t="s">
        <v>92</v>
      </c>
      <c r="B437" s="49" t="s">
        <v>93</v>
      </c>
      <c r="C437" s="68" t="s">
        <v>693</v>
      </c>
      <c r="D437" s="120"/>
      <c r="E437" s="98"/>
      <c r="F437" s="98"/>
      <c r="G437" s="139"/>
      <c r="H437" s="140"/>
    </row>
    <row r="438" spans="1:8" ht="31.2" x14ac:dyDescent="0.3">
      <c r="A438" s="39" t="s">
        <v>94</v>
      </c>
      <c r="B438" s="51" t="s">
        <v>95</v>
      </c>
      <c r="C438" s="68" t="s">
        <v>693</v>
      </c>
      <c r="D438" s="120"/>
      <c r="E438" s="52"/>
      <c r="F438" s="52"/>
      <c r="G438" s="139"/>
      <c r="H438" s="140"/>
    </row>
    <row r="439" spans="1:8" x14ac:dyDescent="0.3">
      <c r="A439" s="39" t="s">
        <v>96</v>
      </c>
      <c r="B439" s="49" t="s">
        <v>97</v>
      </c>
      <c r="C439" s="68" t="s">
        <v>693</v>
      </c>
      <c r="D439" s="120"/>
      <c r="E439" s="52"/>
      <c r="F439" s="52"/>
      <c r="G439" s="139"/>
      <c r="H439" s="140"/>
    </row>
    <row r="440" spans="1:8" ht="31.2" x14ac:dyDescent="0.3">
      <c r="A440" s="39" t="s">
        <v>98</v>
      </c>
      <c r="B440" s="51" t="s">
        <v>99</v>
      </c>
      <c r="C440" s="68" t="s">
        <v>693</v>
      </c>
      <c r="D440" s="120"/>
      <c r="E440" s="52"/>
      <c r="F440" s="52"/>
      <c r="G440" s="139"/>
      <c r="H440" s="140"/>
    </row>
    <row r="441" spans="1:8" x14ac:dyDescent="0.3">
      <c r="A441" s="39" t="s">
        <v>100</v>
      </c>
      <c r="B441" s="50" t="s">
        <v>101</v>
      </c>
      <c r="C441" s="68" t="s">
        <v>693</v>
      </c>
      <c r="D441" s="120"/>
      <c r="E441" s="98"/>
      <c r="F441" s="98"/>
      <c r="G441" s="139"/>
      <c r="H441" s="140"/>
    </row>
    <row r="442" spans="1:8" ht="16.2" thickBot="1" x14ac:dyDescent="0.35">
      <c r="A442" s="56" t="s">
        <v>102</v>
      </c>
      <c r="B442" s="143" t="s">
        <v>103</v>
      </c>
      <c r="C442" s="68" t="s">
        <v>693</v>
      </c>
      <c r="D442" s="144"/>
      <c r="E442" s="127"/>
      <c r="F442" s="127"/>
      <c r="G442" s="145"/>
      <c r="H442" s="146"/>
    </row>
    <row r="443" spans="1:8" x14ac:dyDescent="0.3">
      <c r="A443" s="35" t="s">
        <v>188</v>
      </c>
      <c r="B443" s="36" t="s">
        <v>181</v>
      </c>
      <c r="C443" s="147" t="s">
        <v>279</v>
      </c>
      <c r="D443" s="148"/>
      <c r="E443" s="149"/>
      <c r="F443" s="149"/>
      <c r="G443" s="150"/>
      <c r="H443" s="151"/>
    </row>
    <row r="444" spans="1:8" ht="46.8" x14ac:dyDescent="0.3">
      <c r="A444" s="152" t="s">
        <v>667</v>
      </c>
      <c r="B444" s="50" t="s">
        <v>668</v>
      </c>
      <c r="C444" s="68" t="s">
        <v>693</v>
      </c>
      <c r="D444" s="123"/>
      <c r="E444" s="153"/>
      <c r="F444" s="153"/>
      <c r="G444" s="154"/>
      <c r="H444" s="155"/>
    </row>
    <row r="445" spans="1:8" x14ac:dyDescent="0.3">
      <c r="A445" s="152" t="s">
        <v>191</v>
      </c>
      <c r="B445" s="49" t="s">
        <v>669</v>
      </c>
      <c r="C445" s="68" t="s">
        <v>693</v>
      </c>
      <c r="D445" s="123"/>
      <c r="E445" s="153"/>
      <c r="F445" s="153"/>
      <c r="G445" s="154"/>
      <c r="H445" s="155"/>
    </row>
    <row r="446" spans="1:8" ht="31.2" x14ac:dyDescent="0.3">
      <c r="A446" s="152" t="s">
        <v>192</v>
      </c>
      <c r="B446" s="49" t="s">
        <v>670</v>
      </c>
      <c r="C446" s="68" t="s">
        <v>693</v>
      </c>
      <c r="D446" s="123"/>
      <c r="E446" s="153"/>
      <c r="F446" s="153"/>
      <c r="G446" s="154"/>
      <c r="H446" s="155"/>
    </row>
    <row r="447" spans="1:8" x14ac:dyDescent="0.3">
      <c r="A447" s="152" t="s">
        <v>193</v>
      </c>
      <c r="B447" s="49" t="s">
        <v>671</v>
      </c>
      <c r="C447" s="68" t="s">
        <v>693</v>
      </c>
      <c r="D447" s="123"/>
      <c r="E447" s="153"/>
      <c r="F447" s="153"/>
      <c r="G447" s="154"/>
      <c r="H447" s="155"/>
    </row>
    <row r="448" spans="1:8" ht="31.2" x14ac:dyDescent="0.3">
      <c r="A448" s="152" t="s">
        <v>194</v>
      </c>
      <c r="B448" s="50" t="s">
        <v>672</v>
      </c>
      <c r="C448" s="156" t="s">
        <v>279</v>
      </c>
      <c r="D448" s="157"/>
      <c r="E448" s="153"/>
      <c r="F448" s="153"/>
      <c r="G448" s="154"/>
      <c r="H448" s="155"/>
    </row>
    <row r="449" spans="1:8" x14ac:dyDescent="0.3">
      <c r="A449" s="152" t="s">
        <v>673</v>
      </c>
      <c r="B449" s="49" t="s">
        <v>674</v>
      </c>
      <c r="C449" s="68" t="s">
        <v>693</v>
      </c>
      <c r="D449" s="123"/>
      <c r="E449" s="153"/>
      <c r="F449" s="153"/>
      <c r="G449" s="154"/>
      <c r="H449" s="155"/>
    </row>
    <row r="450" spans="1:8" x14ac:dyDescent="0.3">
      <c r="A450" s="152" t="s">
        <v>675</v>
      </c>
      <c r="B450" s="49" t="s">
        <v>676</v>
      </c>
      <c r="C450" s="68" t="s">
        <v>693</v>
      </c>
      <c r="D450" s="123"/>
      <c r="E450" s="153"/>
      <c r="F450" s="153"/>
      <c r="G450" s="154"/>
      <c r="H450" s="155"/>
    </row>
    <row r="451" spans="1:8" ht="16.2" thickBot="1" x14ac:dyDescent="0.35">
      <c r="A451" s="158" t="s">
        <v>677</v>
      </c>
      <c r="B451" s="159" t="s">
        <v>678</v>
      </c>
      <c r="C451" s="73" t="s">
        <v>693</v>
      </c>
      <c r="D451" s="126"/>
      <c r="E451" s="160"/>
      <c r="F451" s="160"/>
      <c r="G451" s="161"/>
      <c r="H451" s="162"/>
    </row>
    <row r="452" spans="1:8" x14ac:dyDescent="0.3">
      <c r="A452" s="25"/>
      <c r="B452" s="26"/>
      <c r="C452" s="27"/>
      <c r="D452" s="27"/>
      <c r="E452" s="28"/>
      <c r="F452" s="28"/>
      <c r="G452" s="29"/>
      <c r="H452" s="29"/>
    </row>
    <row r="453" spans="1:8" x14ac:dyDescent="0.3">
      <c r="A453" s="25"/>
      <c r="B453" s="26"/>
      <c r="C453" s="27"/>
      <c r="D453" s="27"/>
      <c r="E453" s="28"/>
      <c r="F453" s="28"/>
      <c r="G453" s="29"/>
      <c r="H453" s="29"/>
    </row>
    <row r="454" spans="1:8" hidden="1" x14ac:dyDescent="0.3">
      <c r="A454" s="25"/>
      <c r="B454" s="28" t="s">
        <v>700</v>
      </c>
      <c r="C454" s="27"/>
      <c r="D454" s="27" t="s">
        <v>701</v>
      </c>
      <c r="E454" s="28"/>
      <c r="F454" s="28"/>
      <c r="G454" s="29"/>
      <c r="H454" s="29"/>
    </row>
    <row r="455" spans="1:8" x14ac:dyDescent="0.3">
      <c r="A455" s="25"/>
      <c r="B455" s="26"/>
      <c r="C455" s="27"/>
      <c r="D455" s="27"/>
      <c r="E455" s="28"/>
      <c r="F455" s="28"/>
      <c r="G455" s="29"/>
      <c r="H455" s="29"/>
    </row>
    <row r="456" spans="1:8" x14ac:dyDescent="0.3">
      <c r="A456" s="14"/>
      <c r="B456" s="15"/>
      <c r="C456" s="16"/>
      <c r="D456" s="16"/>
      <c r="E456" s="17"/>
      <c r="F456" s="17"/>
      <c r="G456" s="18"/>
      <c r="H456" s="18"/>
    </row>
    <row r="457" spans="1:8" x14ac:dyDescent="0.3">
      <c r="A457" s="14"/>
      <c r="B457" s="15"/>
      <c r="C457" s="16"/>
      <c r="D457" s="16"/>
      <c r="E457" s="17"/>
      <c r="F457" s="17"/>
      <c r="G457" s="18"/>
      <c r="H457" s="18"/>
    </row>
    <row r="458" spans="1:8" hidden="1" x14ac:dyDescent="0.3">
      <c r="A458" s="20" t="s">
        <v>679</v>
      </c>
      <c r="B458" s="15"/>
      <c r="C458" s="16"/>
      <c r="D458" s="16"/>
      <c r="E458" s="17"/>
      <c r="F458" s="17"/>
      <c r="G458" s="18"/>
      <c r="H458" s="18"/>
    </row>
    <row r="459" spans="1:8" hidden="1" x14ac:dyDescent="0.3">
      <c r="A459" s="205" t="s">
        <v>680</v>
      </c>
      <c r="B459" s="205"/>
      <c r="C459" s="205"/>
      <c r="D459" s="205"/>
      <c r="E459" s="205"/>
      <c r="F459" s="205"/>
      <c r="G459" s="205"/>
      <c r="H459" s="205"/>
    </row>
    <row r="460" spans="1:8" hidden="1" x14ac:dyDescent="0.3">
      <c r="A460" s="205" t="s">
        <v>681</v>
      </c>
      <c r="B460" s="205"/>
      <c r="C460" s="205"/>
      <c r="D460" s="205"/>
      <c r="E460" s="205"/>
      <c r="F460" s="205"/>
      <c r="G460" s="205"/>
      <c r="H460" s="205"/>
    </row>
    <row r="461" spans="1:8" ht="19.2" hidden="1" customHeight="1" x14ac:dyDescent="0.3">
      <c r="A461" s="205" t="s">
        <v>682</v>
      </c>
      <c r="B461" s="205"/>
      <c r="C461" s="205"/>
      <c r="D461" s="205"/>
      <c r="E461" s="205"/>
      <c r="F461" s="205"/>
      <c r="G461" s="205"/>
      <c r="H461" s="205"/>
    </row>
    <row r="462" spans="1:8" ht="27.6" hidden="1" customHeight="1" x14ac:dyDescent="0.3">
      <c r="A462" s="198" t="s">
        <v>683</v>
      </c>
      <c r="B462" s="198"/>
      <c r="C462" s="198"/>
      <c r="D462" s="198"/>
      <c r="E462" s="198"/>
      <c r="F462" s="198"/>
      <c r="G462" s="198"/>
      <c r="H462" s="198"/>
    </row>
    <row r="463" spans="1:8" hidden="1" x14ac:dyDescent="0.3">
      <c r="A463" s="201" t="s">
        <v>684</v>
      </c>
      <c r="B463" s="201"/>
      <c r="C463" s="201"/>
      <c r="D463" s="201"/>
      <c r="E463" s="201"/>
      <c r="F463" s="201"/>
      <c r="G463" s="201"/>
      <c r="H463" s="201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63:H463"/>
    <mergeCell ref="H370:H371"/>
    <mergeCell ref="A373:B373"/>
    <mergeCell ref="A459:H459"/>
    <mergeCell ref="A460:H460"/>
    <mergeCell ref="A461:H461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62:H462"/>
    <mergeCell ref="H60:H61"/>
    <mergeCell ref="A6:H7"/>
    <mergeCell ref="A12:B12"/>
    <mergeCell ref="A15:B15"/>
    <mergeCell ref="A14:E14"/>
    <mergeCell ref="A18:H18"/>
    <mergeCell ref="H19:H20"/>
    <mergeCell ref="A19:A20"/>
    <mergeCell ref="B19:B20"/>
    <mergeCell ref="C19:C20"/>
    <mergeCell ref="D19:E19"/>
    <mergeCell ref="F19:G19"/>
  </mergeCells>
  <pageMargins left="0" right="0" top="0.78740157480314965" bottom="0" header="0" footer="0"/>
  <pageSetup paperSize="9" scale="78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20квФп</vt:lpstr>
      <vt:lpstr>'20квФп'!Область_печати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Дмитрий Приходько</cp:lastModifiedBy>
  <cp:lastPrinted>2019-02-14T12:42:12Z</cp:lastPrinted>
  <dcterms:created xsi:type="dcterms:W3CDTF">2009-07-27T10:10:26Z</dcterms:created>
  <dcterms:modified xsi:type="dcterms:W3CDTF">2020-02-10T05:51:29Z</dcterms:modified>
</cp:coreProperties>
</file>