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4080" windowWidth="20730" windowHeight="7290"/>
  </bookViews>
  <sheets>
    <sheet name="11 кв.4" sheetId="26" r:id="rId1"/>
  </sheet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U24" i="26" l="1"/>
  <c r="D138" i="26" l="1"/>
  <c r="D134" i="26"/>
  <c r="D130" i="26" s="1"/>
  <c r="D27" i="26" s="1"/>
  <c r="D122" i="26"/>
  <c r="D86" i="26"/>
  <c r="D85" i="26" s="1"/>
  <c r="D72" i="26"/>
  <c r="D24" i="26" s="1"/>
  <c r="D55" i="26"/>
  <c r="D32" i="26" s="1"/>
  <c r="D37" i="26"/>
  <c r="D31" i="26"/>
  <c r="D30" i="26" s="1"/>
  <c r="D29" i="26" s="1"/>
  <c r="D23" i="26" s="1"/>
  <c r="G138" i="26"/>
  <c r="G134" i="26"/>
  <c r="G130" i="26" s="1"/>
  <c r="G27" i="26" s="1"/>
  <c r="G122" i="26"/>
  <c r="G86" i="26"/>
  <c r="G85" i="26" s="1"/>
  <c r="G72" i="26"/>
  <c r="G24" i="26" s="1"/>
  <c r="G55" i="26"/>
  <c r="G32" i="26" s="1"/>
  <c r="G37" i="26"/>
  <c r="G31" i="26"/>
  <c r="G30" i="26" s="1"/>
  <c r="G29" i="26" s="1"/>
  <c r="G23" i="26" s="1"/>
  <c r="I138" i="26"/>
  <c r="I134" i="26"/>
  <c r="I130" i="26" s="1"/>
  <c r="I27" i="26" s="1"/>
  <c r="I122" i="26"/>
  <c r="I86" i="26"/>
  <c r="I85" i="26" s="1"/>
  <c r="I72" i="26"/>
  <c r="I24" i="26" s="1"/>
  <c r="I55" i="26"/>
  <c r="I32" i="26" s="1"/>
  <c r="I37" i="26"/>
  <c r="I31" i="26"/>
  <c r="I30" i="26" s="1"/>
  <c r="I29" i="26" s="1"/>
  <c r="I23" i="26" s="1"/>
  <c r="L138" i="26"/>
  <c r="L130" i="26" s="1"/>
  <c r="L27" i="26" s="1"/>
  <c r="L22" i="26" s="1"/>
  <c r="L134" i="26"/>
  <c r="L122" i="26"/>
  <c r="L86" i="26"/>
  <c r="L85" i="26" s="1"/>
  <c r="L72" i="26"/>
  <c r="L55" i="26"/>
  <c r="L32" i="26" s="1"/>
  <c r="L37" i="26"/>
  <c r="L31" i="26"/>
  <c r="L30" i="26" s="1"/>
  <c r="L29" i="26" s="1"/>
  <c r="L23" i="26" s="1"/>
  <c r="L24" i="26"/>
  <c r="D22" i="26" l="1"/>
  <c r="G22" i="26"/>
  <c r="I22" i="26"/>
  <c r="O141" i="26" l="1"/>
  <c r="U141" i="26" s="1"/>
  <c r="N141" i="26"/>
  <c r="T141" i="26" s="1"/>
  <c r="O140" i="26"/>
  <c r="U140" i="26" s="1"/>
  <c r="N140" i="26"/>
  <c r="T140" i="26" s="1"/>
  <c r="O139" i="26"/>
  <c r="U139" i="26" s="1"/>
  <c r="N139" i="26"/>
  <c r="T139" i="26" s="1"/>
  <c r="O138" i="26"/>
  <c r="U138" i="26" s="1"/>
  <c r="N138" i="26"/>
  <c r="T138" i="26" s="1"/>
  <c r="U137" i="26"/>
  <c r="N137" i="26"/>
  <c r="T137" i="26" s="1"/>
  <c r="N136" i="26"/>
  <c r="T136" i="26" s="1"/>
  <c r="U135" i="26"/>
  <c r="N135" i="26"/>
  <c r="T135" i="26" s="1"/>
  <c r="O134" i="26"/>
  <c r="U134" i="26" s="1"/>
  <c r="N134" i="26"/>
  <c r="T134" i="26" s="1"/>
  <c r="U133" i="26"/>
  <c r="N133" i="26"/>
  <c r="T133" i="26" s="1"/>
  <c r="U132" i="26"/>
  <c r="N132" i="26"/>
  <c r="T132" i="26" s="1"/>
  <c r="U131" i="26"/>
  <c r="N131" i="26"/>
  <c r="T131" i="26" s="1"/>
  <c r="O130" i="26"/>
  <c r="U130" i="26" s="1"/>
  <c r="N130" i="26"/>
  <c r="T130" i="26" s="1"/>
  <c r="U129" i="26"/>
  <c r="N129" i="26"/>
  <c r="T129" i="26" s="1"/>
  <c r="U128" i="26"/>
  <c r="N128" i="26"/>
  <c r="T128" i="26" s="1"/>
  <c r="U127" i="26"/>
  <c r="N127" i="26"/>
  <c r="T127" i="26" s="1"/>
  <c r="U126" i="26"/>
  <c r="N126" i="26"/>
  <c r="T126" i="26" s="1"/>
  <c r="U125" i="26"/>
  <c r="N125" i="26"/>
  <c r="T125" i="26" s="1"/>
  <c r="U124" i="26"/>
  <c r="N124" i="26"/>
  <c r="T124" i="26" s="1"/>
  <c r="U123" i="26"/>
  <c r="N123" i="26"/>
  <c r="T123" i="26" s="1"/>
  <c r="U122" i="26"/>
  <c r="N122" i="26"/>
  <c r="T122" i="26" s="1"/>
  <c r="U121" i="26"/>
  <c r="N121" i="26"/>
  <c r="T121" i="26" s="1"/>
  <c r="U120" i="26"/>
  <c r="N120" i="26"/>
  <c r="T120" i="26" s="1"/>
  <c r="O119" i="26"/>
  <c r="U119" i="26" s="1"/>
  <c r="N119" i="26"/>
  <c r="T119" i="26" s="1"/>
  <c r="O118" i="26"/>
  <c r="U118" i="26" s="1"/>
  <c r="N118" i="26"/>
  <c r="T118" i="26" s="1"/>
  <c r="U117" i="26"/>
  <c r="N117" i="26"/>
  <c r="T117" i="26" s="1"/>
  <c r="O116" i="26"/>
  <c r="U116" i="26" s="1"/>
  <c r="N116" i="26"/>
  <c r="T116" i="26" s="1"/>
  <c r="U115" i="26"/>
  <c r="N115" i="26"/>
  <c r="T115" i="26" s="1"/>
  <c r="O114" i="26"/>
  <c r="U114" i="26" s="1"/>
  <c r="N114" i="26"/>
  <c r="T114" i="26" s="1"/>
  <c r="O113" i="26"/>
  <c r="U113" i="26" s="1"/>
  <c r="N113" i="26"/>
  <c r="T113" i="26" s="1"/>
  <c r="U112" i="26"/>
  <c r="N112" i="26"/>
  <c r="T112" i="26" s="1"/>
  <c r="U111" i="26"/>
  <c r="N111" i="26"/>
  <c r="T111" i="26" s="1"/>
  <c r="U110" i="26"/>
  <c r="N110" i="26"/>
  <c r="T110" i="26" s="1"/>
  <c r="O109" i="26"/>
  <c r="U109" i="26" s="1"/>
  <c r="N109" i="26"/>
  <c r="T109" i="26" s="1"/>
  <c r="O108" i="26"/>
  <c r="U108" i="26" s="1"/>
  <c r="N108" i="26"/>
  <c r="T108" i="26" s="1"/>
  <c r="U107" i="26"/>
  <c r="N107" i="26"/>
  <c r="T107" i="26" s="1"/>
  <c r="U106" i="26"/>
  <c r="N106" i="26"/>
  <c r="T106" i="26" s="1"/>
  <c r="U105" i="26"/>
  <c r="N105" i="26"/>
  <c r="T105" i="26" s="1"/>
  <c r="U104" i="26"/>
  <c r="N104" i="26"/>
  <c r="T104" i="26" s="1"/>
  <c r="U103" i="26"/>
  <c r="N103" i="26"/>
  <c r="T103" i="26" s="1"/>
  <c r="U102" i="26"/>
  <c r="N102" i="26"/>
  <c r="T102" i="26" s="1"/>
  <c r="U101" i="26"/>
  <c r="N101" i="26"/>
  <c r="T101" i="26" s="1"/>
  <c r="U100" i="26"/>
  <c r="N100" i="26"/>
  <c r="T100" i="26" s="1"/>
  <c r="U99" i="26"/>
  <c r="N99" i="26"/>
  <c r="T99" i="26" s="1"/>
  <c r="U98" i="26"/>
  <c r="N98" i="26"/>
  <c r="T98" i="26" s="1"/>
  <c r="U97" i="26"/>
  <c r="N97" i="26"/>
  <c r="T97" i="26" s="1"/>
  <c r="U96" i="26"/>
  <c r="N96" i="26"/>
  <c r="T96" i="26" s="1"/>
  <c r="U95" i="26"/>
  <c r="N95" i="26"/>
  <c r="T95" i="26" s="1"/>
  <c r="U94" i="26"/>
  <c r="N94" i="26"/>
  <c r="T94" i="26" s="1"/>
  <c r="U93" i="26"/>
  <c r="N93" i="26"/>
  <c r="T93" i="26" s="1"/>
  <c r="U92" i="26"/>
  <c r="N92" i="26"/>
  <c r="T92" i="26" s="1"/>
  <c r="U91" i="26"/>
  <c r="N91" i="26"/>
  <c r="T91" i="26" s="1"/>
  <c r="U90" i="26"/>
  <c r="N90" i="26"/>
  <c r="T90" i="26" s="1"/>
  <c r="U89" i="26"/>
  <c r="N89" i="26"/>
  <c r="T89" i="26" s="1"/>
  <c r="U88" i="26"/>
  <c r="N88" i="26"/>
  <c r="T88" i="26" s="1"/>
  <c r="U87" i="26"/>
  <c r="N87" i="26"/>
  <c r="T87" i="26" s="1"/>
  <c r="O86" i="26"/>
  <c r="U86" i="26" s="1"/>
  <c r="N86" i="26"/>
  <c r="T86" i="26" s="1"/>
  <c r="O85" i="26"/>
  <c r="U85" i="26" s="1"/>
  <c r="N85" i="26"/>
  <c r="T85" i="26" s="1"/>
  <c r="U84" i="26"/>
  <c r="N84" i="26"/>
  <c r="T84" i="26" s="1"/>
  <c r="U83" i="26"/>
  <c r="N83" i="26"/>
  <c r="T83" i="26" s="1"/>
  <c r="U82" i="26"/>
  <c r="N82" i="26"/>
  <c r="T82" i="26" s="1"/>
  <c r="U81" i="26"/>
  <c r="N81" i="26"/>
  <c r="T81" i="26" s="1"/>
  <c r="U80" i="26"/>
  <c r="N80" i="26"/>
  <c r="T80" i="26" s="1"/>
  <c r="U79" i="26"/>
  <c r="N79" i="26"/>
  <c r="T79" i="26" s="1"/>
  <c r="U78" i="26"/>
  <c r="N78" i="26"/>
  <c r="T78" i="26" s="1"/>
  <c r="U76" i="26"/>
  <c r="N76" i="26"/>
  <c r="T76" i="26" s="1"/>
  <c r="U75" i="26"/>
  <c r="N75" i="26"/>
  <c r="T75" i="26" s="1"/>
  <c r="U74" i="26"/>
  <c r="N74" i="26"/>
  <c r="T74" i="26" s="1"/>
  <c r="U73" i="26"/>
  <c r="N73" i="26"/>
  <c r="T73" i="26" s="1"/>
  <c r="U72" i="26"/>
  <c r="N72" i="26"/>
  <c r="T72" i="26" s="1"/>
  <c r="U71" i="26"/>
  <c r="N71" i="26"/>
  <c r="T71" i="26" s="1"/>
  <c r="U70" i="26"/>
  <c r="N70" i="26"/>
  <c r="T70" i="26" s="1"/>
  <c r="U69" i="26"/>
  <c r="N69" i="26"/>
  <c r="T69" i="26" s="1"/>
  <c r="U63" i="26"/>
  <c r="N63" i="26"/>
  <c r="T63" i="26" s="1"/>
  <c r="U62" i="26"/>
  <c r="N62" i="26"/>
  <c r="T62" i="26" s="1"/>
  <c r="U61" i="26"/>
  <c r="N61" i="26"/>
  <c r="T61" i="26" s="1"/>
  <c r="U60" i="26"/>
  <c r="N60" i="26"/>
  <c r="T60" i="26" s="1"/>
  <c r="U59" i="26"/>
  <c r="N59" i="26"/>
  <c r="T59" i="26" s="1"/>
  <c r="U58" i="26"/>
  <c r="N58" i="26"/>
  <c r="T58" i="26" s="1"/>
  <c r="U57" i="26"/>
  <c r="N57" i="26"/>
  <c r="T57" i="26" s="1"/>
  <c r="U56" i="26"/>
  <c r="N56" i="26"/>
  <c r="T56" i="26" s="1"/>
  <c r="U55" i="26"/>
  <c r="N55" i="26"/>
  <c r="T55" i="26" s="1"/>
  <c r="U47" i="26"/>
  <c r="N47" i="26"/>
  <c r="T47" i="26" s="1"/>
  <c r="U46" i="26"/>
  <c r="N46" i="26"/>
  <c r="T46" i="26" s="1"/>
  <c r="U45" i="26"/>
  <c r="N45" i="26"/>
  <c r="T45" i="26" s="1"/>
  <c r="U44" i="26"/>
  <c r="N44" i="26"/>
  <c r="T44" i="26" s="1"/>
  <c r="U43" i="26"/>
  <c r="N43" i="26"/>
  <c r="T43" i="26" s="1"/>
  <c r="U42" i="26"/>
  <c r="N42" i="26"/>
  <c r="T42" i="26" s="1"/>
  <c r="U41" i="26"/>
  <c r="N41" i="26"/>
  <c r="T41" i="26" s="1"/>
  <c r="U40" i="26"/>
  <c r="N40" i="26"/>
  <c r="T40" i="26" s="1"/>
  <c r="U39" i="26"/>
  <c r="N39" i="26"/>
  <c r="T39" i="26" s="1"/>
  <c r="U38" i="26"/>
  <c r="N38" i="26"/>
  <c r="T38" i="26" s="1"/>
  <c r="U37" i="26"/>
  <c r="N37" i="26"/>
  <c r="T37" i="26" s="1"/>
  <c r="U36" i="26"/>
  <c r="N36" i="26"/>
  <c r="T36" i="26" s="1"/>
  <c r="U35" i="26"/>
  <c r="N35" i="26"/>
  <c r="T35" i="26" s="1"/>
  <c r="U34" i="26"/>
  <c r="N34" i="26"/>
  <c r="T34" i="26" s="1"/>
  <c r="U33" i="26"/>
  <c r="N33" i="26"/>
  <c r="T33" i="26" s="1"/>
  <c r="U32" i="26"/>
  <c r="N32" i="26"/>
  <c r="T32" i="26" s="1"/>
  <c r="U31" i="26"/>
  <c r="N31" i="26"/>
  <c r="T31" i="26" s="1"/>
  <c r="U30" i="26"/>
  <c r="N30" i="26"/>
  <c r="T30" i="26" s="1"/>
  <c r="U29" i="26"/>
  <c r="N29" i="26"/>
  <c r="T29" i="26" s="1"/>
  <c r="U28" i="26"/>
  <c r="N28" i="26"/>
  <c r="T28" i="26" s="1"/>
  <c r="O27" i="26"/>
  <c r="U27" i="26" s="1"/>
  <c r="N27" i="26"/>
  <c r="T27" i="26" s="1"/>
  <c r="U26" i="26"/>
  <c r="N26" i="26"/>
  <c r="T26" i="26" s="1"/>
  <c r="U25" i="26"/>
  <c r="N25" i="26"/>
  <c r="T25" i="26" s="1"/>
  <c r="O24" i="26"/>
  <c r="N24" i="26"/>
  <c r="T24" i="26" s="1"/>
  <c r="U23" i="26"/>
  <c r="N23" i="26"/>
  <c r="T23" i="26" s="1"/>
  <c r="E21" i="26" l="1"/>
  <c r="F21" i="26" s="1"/>
  <c r="G21" i="26" s="1"/>
  <c r="H21" i="26" s="1"/>
  <c r="I21" i="26" s="1"/>
  <c r="J21" i="26" s="1"/>
  <c r="K21" i="26" s="1"/>
  <c r="L21" i="26" s="1"/>
  <c r="M21" i="26" s="1"/>
  <c r="N21" i="26" s="1"/>
  <c r="O21" i="26" s="1"/>
  <c r="P21" i="26" s="1"/>
  <c r="Q21" i="26" s="1"/>
  <c r="R21" i="26" s="1"/>
  <c r="S21" i="26" s="1"/>
  <c r="T21" i="26" s="1"/>
  <c r="U21" i="26" s="1"/>
  <c r="V21" i="26" s="1"/>
  <c r="W21" i="26" s="1"/>
  <c r="X21" i="26" s="1"/>
  <c r="B21" i="26"/>
  <c r="O22" i="26" l="1"/>
  <c r="U22" i="26" l="1"/>
  <c r="N22" i="26"/>
  <c r="T22" i="26" s="1"/>
</calcChain>
</file>

<file path=xl/sharedStrings.xml><?xml version="1.0" encoding="utf-8"?>
<sst xmlns="http://schemas.openxmlformats.org/spreadsheetml/2006/main" count="403" uniqueCount="316">
  <si>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</si>
  <si>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</si>
  <si>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</si>
  <si>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</si>
  <si>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</si>
  <si>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</si>
  <si>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</si>
  <si>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>Номер группы инвестиционных проектов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</si>
  <si>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</si>
  <si>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</si>
  <si>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</si>
  <si>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</si>
  <si>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</si>
  <si>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</si>
  <si>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</si>
  <si>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</si>
  <si>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</si>
  <si>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</si>
  <si>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</si>
  <si>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</si>
  <si>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</si>
  <si>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</si>
  <si>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</si>
  <si>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1.2.3.1.1</t>
  </si>
  <si>
    <t>1.2.3.1.2</t>
  </si>
  <si>
    <t>от « 25 » апреля 2018 г. № 320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</si>
  <si>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</si>
  <si>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</si>
  <si>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</si>
  <si>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</si>
  <si>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</si>
  <si>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</si>
  <si>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</si>
  <si>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Технологическое присоединениее энергопринимающих цстройств потребителей   максимальной мощностью до 150кВт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</si>
  <si>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</si>
  <si>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</si>
  <si>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</si>
  <si>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</si>
  <si>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</si>
  <si>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</si>
  <si>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</si>
  <si>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</si>
  <si>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</si>
  <si>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</si>
  <si>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</si>
  <si>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</si>
  <si>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</si>
  <si>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</si>
  <si>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</si>
  <si>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</si>
  <si>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</si>
  <si>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</si>
  <si>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</si>
  <si>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</si>
  <si>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</si>
  <si>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</si>
  <si>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</si>
  <si>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</si>
  <si>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</si>
  <si>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</si>
  <si>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</si>
  <si>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</si>
  <si>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</si>
  <si>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</si>
  <si>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</si>
  <si>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</si>
  <si>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</si>
  <si>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</si>
  <si>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</si>
  <si>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</si>
  <si>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</si>
  <si>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</si>
  <si>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</si>
  <si>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</si>
  <si>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</si>
  <si>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</si>
  <si>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</si>
  <si>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</si>
  <si>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2.1.</t>
  </si>
  <si>
    <t>2.2.</t>
  </si>
  <si>
    <t>2.1.1.</t>
  </si>
  <si>
    <t>2.1.2.</t>
  </si>
  <si>
    <t>2.2.2.</t>
  </si>
  <si>
    <t>2.2.3.</t>
  </si>
  <si>
    <t>2.2.4.</t>
  </si>
  <si>
    <t xml:space="preserve">Всего 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</si>
  <si>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</si>
  <si>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</si>
  <si>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млн. рублей
 (с НДС)</t>
  </si>
  <si>
    <t>Приложение  № 11</t>
  </si>
  <si>
    <t xml:space="preserve">                                                                                                                                                                     Форма 11: Отчёт об исполнении плана финансирования капитальных вложений по источникам финансирования   инвестиционных проектов инвестиционной программы(квартальный)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</si>
  <si>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власти,утвердившего инвестиционную программу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</si>
  <si>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</si>
  <si>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</si>
  <si>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</si>
  <si>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</si>
  <si>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</si>
  <si>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</si>
  <si>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 xml:space="preserve">            Год  раскрытия информации:  2019год</t>
  </si>
  <si>
    <t xml:space="preserve">                                                         Отчёт о реализации инвестиционной программы Муниципального унитарного   предприятия  города Будённовска "Электросетевая компания"</t>
  </si>
  <si>
    <t xml:space="preserve">                                                                                                                                                                                              полное наименование субъекта электроэнергетики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</si>
  <si>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</si>
  <si>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</si>
  <si>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</si>
  <si>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</si>
  <si>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</si>
  <si>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</si>
  <si>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</si>
  <si>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</si>
  <si>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</si>
  <si>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Технологическое присоединение к электрическим сетям иных сетевых организаций,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</si>
  <si>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</si>
  <si>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</si>
  <si>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</si>
  <si>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</si>
  <si>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</si>
  <si>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</si>
  <si>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</si>
  <si>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</si>
  <si>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</si>
  <si>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</si>
  <si>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</si>
  <si>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</si>
  <si>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</si>
  <si>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</si>
  <si>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</si>
  <si>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</si>
  <si>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</si>
  <si>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</si>
  <si>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</si>
  <si>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</si>
  <si>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</si>
  <si>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</si>
  <si>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</si>
  <si>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</si>
  <si>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</si>
  <si>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</si>
  <si>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</si>
  <si>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</si>
  <si>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</si>
  <si>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</si>
  <si>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</si>
  <si>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</si>
  <si>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</si>
  <si>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</si>
  <si>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</si>
  <si>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</si>
  <si>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</si>
  <si>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</si>
  <si>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</si>
  <si>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</si>
  <si>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</si>
  <si>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</si>
  <si>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</si>
  <si>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</si>
  <si>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</si>
  <si>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</si>
  <si>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</si>
  <si>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</si>
  <si>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</si>
  <si>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</si>
  <si>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</si>
  <si>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</si>
  <si>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</si>
  <si>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</si>
  <si>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</si>
  <si>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</si>
  <si>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</si>
  <si>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</si>
  <si>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</si>
  <si>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</si>
  <si>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</si>
  <si>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</si>
  <si>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</si>
  <si>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</si>
  <si>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</si>
  <si>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</si>
  <si>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</si>
  <si>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</si>
  <si>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</si>
  <si>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</si>
  <si>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</si>
  <si>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</si>
  <si>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</si>
  <si>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</si>
  <si>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</si>
  <si>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</si>
  <si>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</si>
  <si>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</si>
  <si>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</si>
  <si>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</si>
  <si>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</si>
  <si>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</si>
  <si>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</si>
  <si>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</si>
  <si>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</si>
  <si>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</si>
  <si>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</si>
  <si>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</si>
  <si>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</si>
  <si>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</si>
  <si>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</si>
  <si>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</si>
  <si>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</si>
  <si>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</si>
  <si>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</si>
  <si>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</si>
  <si>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</si>
  <si>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</si>
  <si>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</si>
  <si>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</si>
  <si>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</si>
  <si>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</si>
  <si>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</si>
  <si>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</si>
  <si>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</si>
  <si>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</si>
  <si>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</si>
  <si>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</si>
  <si>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</si>
  <si>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ул.Садовый спуск  (замена перекидок   и  монтаж щитов учета от    ТП-43)</t>
  </si>
  <si>
    <t>Реконструкция ВЛ-0,4кВ  ул.Октябрьская (замена перекидок   и  монтаж щитов учета от ТП-46,   ТП-58)</t>
  </si>
  <si>
    <t>Реконструкция ВЛ-0,4кВ  ул.П.Прима (замена перекидок   и  монтаж щитов учета от ТП-35,  ТП-46)</t>
  </si>
  <si>
    <t>Реконструкция ВЛ-0,4кВ  ул.Воровского   (замена перекидок   и  монтаж щитов учета    от ТП-33)</t>
  </si>
  <si>
    <t>Реконструкция ВЛ-0,4кВ  ТП-33  Л-2  ул. Крестьянская  нечетная сторона с №159 по  №169    (замена перекидок   и  монтаж щитов учета   от ТП-33)</t>
  </si>
  <si>
    <t>Реконструкция ВЛ-0,4кВ ул.Гирченко (замена перекидок  и  монтаж щитов учета от ТП-43)</t>
  </si>
  <si>
    <t>Реконструкция ВЛ-0,4кВ  ТП-43  Л-1 ул. Крестьянская четная сторона с №98 по №106; нечетная сторона с №95 по №105   (замена перекидок   и  монтаж щитов учета от ТП-43)</t>
  </si>
  <si>
    <t>Реконструкция ВЛ-0,4кВ  ТП-43  Л-4  ул. Крестьянская  четная сторона с №112 по №118;   нечетная сторона с №113 по №117  (замена перекидок   и  монтаж щитов учета  от ТП-43)</t>
  </si>
  <si>
    <t>Реконструкция ВЛ-0,4кВ  ул.Интернациональная (замена перекидок   и  монтаж щитов учета  от ТП-46)</t>
  </si>
  <si>
    <t>Реконструкция ВЛ-0,4кВ   ул.Речной спуск  (замена перекидок   и  монтаж щитов учета  от ТП-54)</t>
  </si>
  <si>
    <t>Реконструкция ВЛ-0,4кВ ул.Кумская (замена перекидок   и  монтаж щитов учета  от ТП-54)</t>
  </si>
  <si>
    <t>Строительство ВЛИ-0,4кВ  от опоры №27  Л-3  ТП-28 для  жилого дома по адресу:г.Будённовск, ул.Береговая,1  ТУ№114 от 06.09.2018г. Кочетова Е.А.)</t>
  </si>
  <si>
    <t>Строительство ВЛИ-0,4кВ от РЯ на опоре №9  Л-3 ТП-145 для нежилого помещения по адресу: г. Буденновск, пр. Менделеева, 9</t>
  </si>
  <si>
    <t>Реконструкция ВЛ-0,4кВ   ул.Б.Революции  (замена перекидок   и  монтаж щитов учета  от ТП-58)</t>
  </si>
  <si>
    <t>Реконструкция ВЛ-0,4кВ   ул.Полющенко (замена перекидок   и  монтаж щитов учета от ТП-58)</t>
  </si>
  <si>
    <t>Реконструкция ВЛ-0,4кВ   ул.Мира  (замена перекидок   и  монтаж щитов учета  от ТП-58)</t>
  </si>
  <si>
    <t>Реконструкция ВЛ-0,4кВ   ул.Ленинская  (замена перекидок   и  монтаж щитов учета  от ТП-58)</t>
  </si>
  <si>
    <t>Реконструкция ВЛ-0,4кВ   ул.Красноармейская (замена перекидок   и  монтаж щитов учета от ТП-58)</t>
  </si>
  <si>
    <t>Реконструкция ВЛ-0,4кВ   пер.Февральский (замена перекидок   и  монтаж щитов учета от ТП-58)</t>
  </si>
  <si>
    <t>Реконструкция ВЛ-0,4кВ    ул.П.Лумумбы  (замена перекидок   и  монтаж щитов учета от ТП-58)</t>
  </si>
  <si>
    <t>Реконструкция ВЛ-0,4кВ  ул.Свободы (замена перекидок   и  монтаж щитов учета  от ТП-43)</t>
  </si>
  <si>
    <t>Реконструкция ВЛ-0,4кВ  улЛопатина  (замена перекидок   и  монтаж щитов учета от ТП-43)</t>
  </si>
  <si>
    <t>Реконструкция ВЛ-0,4кВ  ул.Красная (замена перекидок   и  монтаж щитов учета от ТП-43)</t>
  </si>
  <si>
    <t>Реконструкция ВЛ-0,4кВ  ул.Анджиевского (замена перекидок   и  монтаж щитов учета от ТП-43)</t>
  </si>
  <si>
    <t>Реконструкция ВЛ-0,4кВ  пр.Чехова (замена перекидок   и  монтаж щитов учета от ТП-43)</t>
  </si>
  <si>
    <t>Реконструкция ВЛ-0,4кВ  ул. Революционная (замена перекидок   и  монтаж щитов учета от ТП-35)</t>
  </si>
  <si>
    <t>Реконструкция ВЛ-0,4кВ  ул.Пушкинская (замена перекидок   и  монтаж щитов учета от ТП-35, ТП-43)</t>
  </si>
  <si>
    <t>Реконструкция ВЛ-0,4кВ  ул.Кирова (замена перекидок   и  монтаж щитов учета от ТП-35)</t>
  </si>
  <si>
    <t>Реконструкция ВЛ-0,4кВ пер.Виноградный (замена перекидок   и  монтаж щитов учета от ТП-35)</t>
  </si>
  <si>
    <t>Реконструкция ВЛ-0,4кВ ул.Прикумская (замена перекидок   и  монтаж щитов учета от ТП-35)</t>
  </si>
  <si>
    <t>Реконструкция ВЛ-0,4кВ ул.Южная (замена перекидок   и  монтаж щитов учета от ТП-33)</t>
  </si>
  <si>
    <t>Реконструкция ВЛ-0,4кВ ул.Л.Толстого  (замена перекидок   и  монтаж щитов учета от ТП-33)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</si>
  <si>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</si>
  <si>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</si>
  <si>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</si>
  <si>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</si>
  <si>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</si>
  <si>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</si>
  <si>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</si>
  <si>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</si>
  <si>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</si>
  <si>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>Технологическое присоединение энкргопринимающих устройств потребителей свыше 150 кВт, всего, в том числе:</t>
  </si>
  <si>
    <t>1.1.2.2.1.5</t>
  </si>
  <si>
    <t>1.1.2.2.1.6</t>
  </si>
  <si>
    <t>1.1.2.2.1.7</t>
  </si>
  <si>
    <t>Строительство ВЛИ-0,4кВ от опоры №59 Л-2 ТП-44 до границы участка аптечного пункта по адресу : г. Буденновск, ул. Лопатина, 43А Тех.прис (ТУ№125 от 1.10.2018г.) Колмыкова Е.С. (до 15кВт)</t>
  </si>
  <si>
    <t>Строительство ВЛИ-0,4кВ от опоры №51 Л-4 ТП-114  до границы участка базовой станции сотовой связи по адресу: г. Буденновск, ПОСС, ул. Молодежная, посмежеству с домом 1</t>
  </si>
  <si>
    <t>Строительство ВЛИ-0,4кВ от опоры №34 Л-4 от ТП-5 до границы участка объекта связи по адресу: г. Буденновск, ул. Пушкинская, 113 Тех.прис. (ТУ38 от 26.02.2019г.) ООО "Радиопроект" (до 15кВт)</t>
  </si>
  <si>
    <t>Строительство ВЛИ-0,4кВ от опоры №220 Л-1 ТП-279 до границы объекта незавершенного строительства по адресу: г. Будённовск,ул. Похилько, 122В Тех.прис. (ТУ №51 от 30.05.2019г.) Голиков А.Г. (до 15кВт)</t>
  </si>
  <si>
    <t>1.1.2.2.1.8</t>
  </si>
  <si>
    <t>1.1.2.2.1.9</t>
  </si>
  <si>
    <t>Строительство ВЛИ-0,23кВ от опоры №63 Л-13 от РП-2 до границы участка гаража  №64 по адресу: г. Буденновск, пр. Космонавтов напротив ж/д №39 мкр.7/1 Тех. Прис. (ТУ №160 от 12.12.2018 г.) Долматова О.Ф. (до 15кВт)</t>
  </si>
  <si>
    <t>Строительство КЛ-0,4кВ от РУ-0,4кВ ТП-279 до опоры №220 для объекта незаверщенного строительства по адресу: г. Будённовск, ул. Похилько, 122В  Тех.прис. (ТУ351 от 30.05.2019г.) Голиков А.Г. (до 15кВт)</t>
  </si>
  <si>
    <t>Строительство КЛ-0,4кВ отРУ-0,4кВ  ТП-77 до опоры №1 для административного здания по адресу: г. Буденновск, ул. Пушкинская, 113 (ТУ №157 от 28.12.2018г.)  (БКЦСОН)</t>
  </si>
  <si>
    <t>1.1.2.2.1.10</t>
  </si>
  <si>
    <t>1.1.2.2.2.4</t>
  </si>
  <si>
    <t>Строительство трансформаторной подстанции типа КТПН-Т-к/к-100/10/0,4кВ (ТП-285) для спортивного клуба "НАКА" по адресу: г. Будённовск, ул. Озерная, 20 (ТУ №22 от 25.03.2019г.)</t>
  </si>
  <si>
    <t>Строительство КЛ-10кВ от опоры №150/1 ВЛ-10кВ Ф-56 до ТП-285 для спортивного клуба "НИКА" по адресу: г. Будённовск, ул. Озерная, 20 (ТУ №22 от 25.03.2019г.)</t>
  </si>
  <si>
    <t>Строительство КЛ-0,4кВ от ТП-285 до опоры №1 ВЛ-0,4кВ для спортивного клуба "НИКА" по адресу: г. Будённовск, ул. Озерная, 20 (ТУ №22 от 25.03.2019г.)</t>
  </si>
  <si>
    <t>1.1.2.2.2.5</t>
  </si>
  <si>
    <t>1.1.2.2.2.6</t>
  </si>
  <si>
    <t>1.1.2.2.2.7</t>
  </si>
  <si>
    <t>1.1.2.2.2.8</t>
  </si>
  <si>
    <t>1.1.2.2.1.11</t>
  </si>
  <si>
    <t>Строительство ВЛЗ-10кВ от опоры №150 ВЛ-10кВ Ф-56 до опоры №150/1 для спортивного клуба "НИКА" по адресу: г. Будённовск, ул. Озерная,20 (ТУ №22 от 25.03.2019г.)</t>
  </si>
  <si>
    <t>Утверждённые плановые значения показателей приведены в соответствии с приказом Министерства  энергетики,  промышленности и связи СК №195-од от 13 августа 2019г.</t>
  </si>
  <si>
    <t>Реконструкция ВЛ-0,4кВ    ул.Кочубея  (замена перекидок   и  монтаж щитов учета от ТП-46,                   ТП-54,ТП-81)</t>
  </si>
  <si>
    <t>Строительство ВЛИ-0,4кВ от опоры №36 Л-4 ТП-17 до границы участка жилого дома по адресу: г. Будённовск, квартал 48А, участок №7 (ТУ №12 от 21.02 2019г.) Еремина С.И.</t>
  </si>
  <si>
    <t xml:space="preserve">Строительство ВЛ-0,23кВ от опоры  №2/1 Л-8  ТП-128 до границы участка гаража №9  по адресу: г.Будённовск, квартал 175а  </t>
  </si>
  <si>
    <t>Строительство ВЛ-0,23кВ от опоры №10  Л-17  ТП-138 до границы участка ГРП-25 по адресу: г.Будённовск,мкр.8, по смежеству с ж/д №4</t>
  </si>
  <si>
    <t xml:space="preserve"> Строительство ВЛИ-0,4кВ от КЛ-0,4кВ ТП-140 до границы участка нежелого помещения по адресу: г. Будённовск, пр. Чехова, 308д</t>
  </si>
  <si>
    <t xml:space="preserve"> Строительство ВЛИ-0,4кВ от опоры №7  до проектируемой опоры №38 Л-3 ТП-62 для нежилого помещения по адресу: г. Будённовск, ул. Степная, 1</t>
  </si>
  <si>
    <t xml:space="preserve"> Строительство ВЛИ-0,4кВ от опоры №4 ТП-31 до границы участка базовой станции сотовой связи по адресу: г. Будённовск, ул. Р. Люксембург в районе дома №30</t>
  </si>
  <si>
    <t xml:space="preserve"> Строительство ВЛИ-0,23кВ от опоры №125 ТП35 до границы участка жилого дома по адресу: г. Будённовск, пер. Виноградный, 29</t>
  </si>
  <si>
    <t>Строительство ВЛИ-0,4кВ от опоры №93 ТП-78 до границы участка жилого дома по адресу: г. Будённовск, ул. Революционная, 150</t>
  </si>
  <si>
    <t>Строительство ВЛИ-0,4кВ от КЛ-0,4кВ ТП-140 до границы участка нежилого здания по адресу: г. Будённовск, пр. Чехова, 308е</t>
  </si>
  <si>
    <t>Строительство КЛ-0,4кВ от РУ-0,4кВ ТП-140 до металлической стойки для нежилого помещения по адресу: г. Буденновск, пр. Чехова, 308д</t>
  </si>
  <si>
    <t>Строительство ВЛИ-0,4кВ от опоры №126 ТП-234 до границы участка жилого дома по адресу: г. Будённовск, ул. Солнечная, 28 Тех.прис. (ТУ №58 от 31.05.2019г.) Бутузова А.В. (до 15кВт)</t>
  </si>
  <si>
    <t>Строительство КЛ-0,4кВ от РУ-04кВ ТП-97 до опоры №1 для жилого дома по адресу: г. Буденновск, 49 квартал, д.25</t>
  </si>
  <si>
    <t>Строительство КЛ-0,4кВ от РУ-0,4кВ РП-2 до изоляторов траверсы для магазина по адресу: г. Буденновск, мкр.7, дом 25А</t>
  </si>
  <si>
    <t>Реконструкция ВЛ-0,4кВ ул. Степная (ТУ№49 от 15.05.2019г. ИП Кулагин М.П.)</t>
  </si>
  <si>
    <t>1.1.4.2.5.</t>
  </si>
  <si>
    <t>1.1.2.2.2.9</t>
  </si>
  <si>
    <t>1.1.2.2.2.10</t>
  </si>
  <si>
    <t>1.1.2.2.2.11</t>
  </si>
  <si>
    <t>1.1.2.2.2.12</t>
  </si>
  <si>
    <t>1.1.2.2.2.13</t>
  </si>
  <si>
    <t>1.1.2.2.1.12</t>
  </si>
  <si>
    <t>1.1.2.2.1.13</t>
  </si>
  <si>
    <t>1.1.2.2.1.14</t>
  </si>
  <si>
    <t>1.1.2.2.1.15</t>
  </si>
  <si>
    <t>1.1.2.2.1.16</t>
  </si>
  <si>
    <t>1.1.2.2.1.17</t>
  </si>
  <si>
    <t>1.1.2.2.1.18</t>
  </si>
  <si>
    <t>за__4 _квартал ___2019____года</t>
  </si>
  <si>
    <t>Необходмость выполнения договорных обязательств по договору о тех.присоединении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</si>
</sst>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0.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43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33" fillId="0" borderId="0"/>
    <xf numFmtId="0" fontId="27" fillId="0" borderId="0"/>
  </cellStyleXfs>
  <cellXfs count="96">
    <xf numFmtId="0" fontId="0" fillId="0" borderId="0" xfId="0"/>
    <xf numFmtId="0" fontId="9" fillId="24" borderId="0" xfId="37" applyFont="1" applyFill="1"/>
    <xf numFmtId="0" fontId="9" fillId="24" borderId="0" xfId="37" applyFont="1" applyFill="1" applyBorder="1"/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29" fillId="24" borderId="0" xfId="54" applyFont="1" applyFill="1" applyAlignment="1">
      <alignment vertical="center"/>
    </xf>
    <xf numFmtId="0" fontId="31" fillId="24" borderId="0" xfId="0" applyFont="1" applyFill="1" applyAlignment="1"/>
    <xf numFmtId="0" fontId="37" fillId="24" borderId="0" xfId="54" applyFont="1" applyFill="1" applyAlignment="1">
      <alignment vertical="center"/>
    </xf>
    <xf numFmtId="0" fontId="41" fillId="24" borderId="0" xfId="37" applyFont="1" applyFill="1"/>
    <xf numFmtId="0" fontId="40" fillId="24" borderId="10" xfId="54" applyFont="1" applyFill="1" applyBorder="1" applyAlignment="1">
      <alignment horizontal="center" vertical="center"/>
    </xf>
    <xf numFmtId="164" fontId="41" fillId="24" borderId="10" xfId="0" applyNumberFormat="1" applyFont="1" applyFill="1" applyBorder="1" applyAlignment="1">
      <alignment horizontal="center" vertical="center"/>
    </xf>
    <xf numFmtId="164" fontId="40" fillId="24" borderId="10" xfId="0" applyNumberFormat="1" applyFont="1" applyFill="1" applyBorder="1" applyAlignment="1">
      <alignment horizontal="center" vertical="center"/>
    </xf>
    <xf numFmtId="164" fontId="41" fillId="24" borderId="10" xfId="37" applyNumberFormat="1" applyFont="1" applyFill="1" applyBorder="1" applyAlignment="1">
      <alignment horizontal="center" vertical="center"/>
    </xf>
    <xf numFmtId="164" fontId="40" fillId="24" borderId="10" xfId="37" applyNumberFormat="1" applyFont="1" applyFill="1" applyBorder="1" applyAlignment="1">
      <alignment horizontal="center" vertical="center"/>
    </xf>
    <xf numFmtId="164" fontId="41" fillId="24" borderId="10" xfId="622" applyNumberFormat="1" applyFont="1" applyFill="1" applyBorder="1" applyAlignment="1">
      <alignment horizontal="left" vertical="center" wrapText="1"/>
    </xf>
    <xf numFmtId="164" fontId="41" fillId="24" borderId="10" xfId="37" applyNumberFormat="1" applyFont="1" applyFill="1" applyBorder="1" applyAlignment="1">
      <alignment horizontal="center" vertical="center" wrapText="1"/>
    </xf>
    <xf numFmtId="164" fontId="41" fillId="24" borderId="10" xfId="36" applyNumberFormat="1" applyFont="1" applyFill="1" applyBorder="1" applyAlignment="1">
      <alignment horizontal="left" vertical="center" wrapText="1"/>
    </xf>
    <xf numFmtId="0" fontId="29" fillId="24" borderId="10" xfId="54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/>
    </xf>
    <xf numFmtId="164" fontId="29" fillId="24" borderId="10" xfId="37" applyNumberFormat="1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left" vertical="center" wrapText="1"/>
    </xf>
    <xf numFmtId="164" fontId="41" fillId="24" borderId="10" xfId="0" applyNumberFormat="1" applyFont="1" applyFill="1" applyBorder="1" applyAlignment="1">
      <alignment horizontal="left" vertical="center" wrapText="1"/>
    </xf>
    <xf numFmtId="0" fontId="9" fillId="24" borderId="10" xfId="54" applyFont="1" applyFill="1" applyBorder="1" applyAlignment="1">
      <alignment horizontal="left" vertical="center" wrapText="1"/>
    </xf>
    <xf numFmtId="0" fontId="41" fillId="24" borderId="10" xfId="37" applyFont="1" applyFill="1" applyBorder="1"/>
    <xf numFmtId="0" fontId="9" fillId="24" borderId="10" xfId="37" applyFont="1" applyFill="1" applyBorder="1"/>
    <xf numFmtId="164" fontId="9" fillId="24" borderId="10" xfId="622" applyNumberFormat="1" applyFont="1" applyFill="1" applyBorder="1" applyAlignment="1">
      <alignment horizontal="left" vertical="center" wrapText="1"/>
    </xf>
    <xf numFmtId="0" fontId="9" fillId="24" borderId="10" xfId="37" applyFont="1" applyFill="1" applyBorder="1" applyAlignment="1">
      <alignment horizontal="left" vertical="top" wrapText="1"/>
    </xf>
    <xf numFmtId="0" fontId="9" fillId="24" borderId="10" xfId="37" applyFont="1" applyFill="1" applyBorder="1" applyAlignment="1">
      <alignment horizontal="left" vertical="center" wrapText="1"/>
    </xf>
    <xf numFmtId="0" fontId="41" fillId="24" borderId="10" xfId="37" applyFont="1" applyFill="1" applyBorder="1" applyAlignment="1">
      <alignment horizontal="left" vertical="center" wrapText="1"/>
    </xf>
    <xf numFmtId="0" fontId="9" fillId="24" borderId="0" xfId="37" applyFont="1" applyFill="1" applyBorder="1" applyAlignment="1"/>
    <xf numFmtId="0" fontId="31" fillId="24" borderId="0" xfId="37" applyFont="1" applyFill="1" applyAlignment="1">
      <alignment horizontal="right" vertical="center"/>
    </xf>
    <xf numFmtId="0" fontId="38" fillId="24" borderId="10" xfId="54" applyFont="1" applyFill="1" applyBorder="1" applyAlignment="1">
      <alignment horizontal="center" vertical="center"/>
    </xf>
    <xf numFmtId="0" fontId="32" fillId="24" borderId="0" xfId="54" applyFont="1" applyFill="1" applyAlignment="1">
      <alignment vertical="center"/>
    </xf>
    <xf numFmtId="0" fontId="42" fillId="24" borderId="0" xfId="37" applyFont="1" applyFill="1" applyBorder="1" applyAlignment="1"/>
    <xf numFmtId="0" fontId="42" fillId="24" borderId="0" xfId="37" applyFont="1" applyFill="1" applyBorder="1" applyAlignment="1">
      <alignment horizontal="right"/>
    </xf>
    <xf numFmtId="0" fontId="42" fillId="24" borderId="0" xfId="37" applyFont="1" applyFill="1" applyAlignment="1">
      <alignment wrapText="1"/>
    </xf>
    <xf numFmtId="0" fontId="44" fillId="24" borderId="0" xfId="54" applyFont="1" applyFill="1" applyAlignment="1">
      <alignment vertical="center"/>
    </xf>
    <xf numFmtId="2" fontId="41" fillId="24" borderId="10" xfId="37" applyNumberFormat="1" applyFont="1" applyFill="1" applyBorder="1" applyAlignment="1">
      <alignment horizontal="center" vertical="center" wrapText="1"/>
    </xf>
    <xf numFmtId="167" fontId="41" fillId="24" borderId="10" xfId="37" applyNumberFormat="1" applyFont="1" applyFill="1" applyBorder="1" applyAlignment="1">
      <alignment horizontal="center" vertical="center" wrapText="1"/>
    </xf>
    <xf numFmtId="0" fontId="41" fillId="24" borderId="1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/>
    <xf numFmtId="0" fontId="41" fillId="24" borderId="10" xfId="54" applyFont="1" applyFill="1" applyBorder="1" applyAlignment="1">
      <alignment horizontal="left" wrapText="1"/>
    </xf>
    <xf numFmtId="0" fontId="41" fillId="24" borderId="12" xfId="54" applyFont="1" applyFill="1" applyBorder="1" applyAlignment="1">
      <alignment horizontal="left" vertical="center" wrapText="1"/>
    </xf>
    <xf numFmtId="0" fontId="41" fillId="24" borderId="10" xfId="54" applyFont="1" applyFill="1" applyBorder="1" applyAlignment="1">
      <alignment horizontal="left" vertical="center" wrapText="1"/>
    </xf>
    <xf numFmtId="0" fontId="9" fillId="24" borderId="12" xfId="54" applyFont="1" applyFill="1" applyBorder="1" applyAlignment="1">
      <alignment horizontal="left" vertical="center" wrapText="1"/>
    </xf>
    <xf numFmtId="0" fontId="41" fillId="24" borderId="10" xfId="54" applyFont="1" applyFill="1" applyBorder="1" applyAlignment="1">
      <alignment horizontal="left" vertical="top" wrapText="1"/>
    </xf>
    <xf numFmtId="0" fontId="41" fillId="24" borderId="13" xfId="0" applyFont="1" applyFill="1" applyBorder="1" applyAlignment="1">
      <alignment horizontal="left" vertical="center" wrapText="1"/>
    </xf>
    <xf numFmtId="49" fontId="38" fillId="24" borderId="10" xfId="54" applyNumberFormat="1" applyFont="1" applyFill="1" applyBorder="1" applyAlignment="1">
      <alignment horizontal="center" vertical="center"/>
    </xf>
    <xf numFmtId="49" fontId="38" fillId="24" borderId="12" xfId="54" applyNumberFormat="1" applyFont="1" applyFill="1" applyBorder="1" applyAlignment="1">
      <alignment horizontal="center" vertical="center"/>
    </xf>
    <xf numFmtId="0" fontId="38" fillId="24" borderId="12" xfId="54" applyFont="1" applyFill="1" applyBorder="1" applyAlignment="1">
      <alignment horizontal="center" vertical="center"/>
    </xf>
    <xf numFmtId="16" fontId="38" fillId="24" borderId="10" xfId="54" applyNumberFormat="1" applyFont="1" applyFill="1" applyBorder="1" applyAlignment="1">
      <alignment horizontal="center" vertical="center"/>
    </xf>
    <xf numFmtId="164" fontId="39" fillId="24" borderId="10" xfId="621" applyNumberFormat="1" applyFont="1" applyFill="1" applyBorder="1" applyAlignment="1">
      <alignment horizontal="center" vertical="center"/>
    </xf>
    <xf numFmtId="164" fontId="36" fillId="24" borderId="10" xfId="621" applyNumberFormat="1" applyFont="1" applyFill="1" applyBorder="1" applyAlignment="1">
      <alignment horizontal="center" vertical="center"/>
    </xf>
    <xf numFmtId="164" fontId="39" fillId="24" borderId="10" xfId="622" applyNumberFormat="1" applyFont="1" applyFill="1" applyBorder="1" applyAlignment="1">
      <alignment horizontal="center" vertical="center"/>
    </xf>
    <xf numFmtId="0" fontId="44" fillId="24" borderId="10" xfId="54" applyFont="1" applyFill="1" applyBorder="1" applyAlignment="1">
      <alignment horizontal="center" vertical="center"/>
    </xf>
    <xf numFmtId="164" fontId="36" fillId="24" borderId="10" xfId="622" applyNumberFormat="1" applyFont="1" applyFill="1" applyBorder="1" applyAlignment="1">
      <alignment horizontal="center" vertical="center"/>
    </xf>
    <xf numFmtId="1" fontId="46" fillId="24" borderId="11" xfId="0" applyNumberFormat="1" applyFont="1" applyFill="1" applyBorder="1" applyAlignment="1">
      <alignment horizontal="center" vertical="center" wrapText="1"/>
    </xf>
    <xf numFmtId="1" fontId="44" fillId="24" borderId="11" xfId="0" applyNumberFormat="1" applyFont="1" applyFill="1" applyBorder="1" applyAlignment="1">
      <alignment horizontal="center" vertical="center" wrapText="1"/>
    </xf>
    <xf numFmtId="0" fontId="38" fillId="24" borderId="11" xfId="0" applyNumberFormat="1" applyFont="1" applyFill="1" applyBorder="1" applyAlignment="1">
      <alignment horizontal="center" vertical="center" wrapText="1"/>
    </xf>
    <xf numFmtId="0" fontId="44" fillId="24" borderId="11" xfId="0" applyNumberFormat="1" applyFont="1" applyFill="1" applyBorder="1" applyAlignment="1">
      <alignment horizontal="center" vertical="center" wrapText="1"/>
    </xf>
    <xf numFmtId="0" fontId="44" fillId="24" borderId="10" xfId="0" applyNumberFormat="1" applyFont="1" applyFill="1" applyBorder="1" applyAlignment="1">
      <alignment horizontal="center" vertical="center" wrapText="1"/>
    </xf>
    <xf numFmtId="0" fontId="42" fillId="24" borderId="0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right"/>
    </xf>
    <xf numFmtId="0" fontId="31" fillId="24" borderId="0" xfId="37" applyFont="1" applyFill="1" applyBorder="1" applyAlignment="1">
      <alignment horizontal="center"/>
    </xf>
    <xf numFmtId="49" fontId="9" fillId="24" borderId="17" xfId="623" applyNumberFormat="1" applyFont="1" applyFill="1" applyBorder="1" applyAlignment="1" applyProtection="1">
      <alignment horizontal="left" vertical="top" wrapText="1"/>
      <protection locked="0"/>
    </xf>
    <xf numFmtId="49" fontId="9" fillId="24" borderId="10" xfId="623" applyNumberFormat="1" applyFont="1" applyFill="1" applyBorder="1" applyAlignment="1" applyProtection="1">
      <alignment horizontal="left" vertical="top" wrapText="1"/>
      <protection locked="0"/>
    </xf>
    <xf numFmtId="0" fontId="9" fillId="24" borderId="10" xfId="0" applyFont="1" applyFill="1" applyBorder="1" applyAlignment="1">
      <alignment horizontal="left" vertical="top" wrapText="1"/>
    </xf>
    <xf numFmtId="0" fontId="9" fillId="24" borderId="12" xfId="0" applyFont="1" applyFill="1" applyBorder="1" applyAlignment="1">
      <alignment horizontal="left" vertical="top" wrapText="1"/>
    </xf>
    <xf numFmtId="0" fontId="9" fillId="24" borderId="0" xfId="0" applyFont="1" applyFill="1" applyAlignment="1">
      <alignment horizontal="left" vertical="top" wrapText="1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164" fontId="29" fillId="0" borderId="10" xfId="37" applyNumberFormat="1" applyFont="1" applyFill="1" applyBorder="1" applyAlignment="1">
      <alignment horizontal="center" vertical="center"/>
    </xf>
    <xf numFmtId="164" fontId="29" fillId="0" borderId="10" xfId="37" applyNumberFormat="1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2" xfId="37" applyFont="1" applyFill="1" applyBorder="1" applyAlignment="1">
      <alignment horizontal="center" vertical="center" textRotation="90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2" xfId="0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43" fillId="24" borderId="0" xfId="37" applyFont="1" applyFill="1" applyAlignment="1">
      <alignment horizontal="center"/>
    </xf>
    <xf numFmtId="0" fontId="44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41" fillId="24" borderId="16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42" fillId="24" borderId="0" xfId="0" applyFont="1" applyFill="1" applyAlignment="1">
      <alignment horizontal="center"/>
    </xf>
    <xf numFmtId="0" fontId="42" fillId="24" borderId="0" xfId="37" applyFont="1" applyFill="1" applyAlignment="1">
      <alignment horizontal="center" wrapText="1"/>
    </xf>
    <xf numFmtId="0" fontId="45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right" wrapText="1"/>
    </xf>
    <xf numFmtId="0" fontId="29" fillId="24" borderId="0" xfId="54" applyFont="1" applyFill="1" applyAlignment="1">
      <alignment horizontal="right" vertical="center"/>
    </xf>
    <xf numFmtId="0" fontId="9" fillId="24" borderId="10" xfId="37" applyNumberFormat="1" applyFont="1" applyFill="1" applyBorder="1" applyAlignment="1">
      <alignment horizontal="left" vertical="top" wrapText="1"/>
    </xf>
  </cellXfs>
  <cellStyles count="624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11" xfId="621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13" xfId="622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Инвестиции Сети Сбыты ЭСО" xfId="623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149"/>
  <sheetViews>
    <sheetView tabSelected="1" topLeftCell="A130" zoomScale="78" zoomScaleNormal="78" workbookViewId="0">
      <selection activeCell="X77" sqref="X77"/>
    </sheetView>
  </sheetViews>
  <sheetFormatPr defaultRowHeight="15.75" x14ac:dyDescent="0.25"/>
  <cols>
    <col min="1" max="1" width="11.25" style="1" customWidth="1"/>
    <col min="2" max="2" width="35.375" style="1" customWidth="1"/>
    <col min="3" max="3" width="17.375" style="1" customWidth="1"/>
    <col min="4" max="4" width="14" style="1" customWidth="1"/>
    <col min="5" max="5" width="11.875" style="1" customWidth="1"/>
    <col min="6" max="7" width="12.625" style="1" customWidth="1"/>
    <col min="8" max="10" width="11.875" style="1" customWidth="1"/>
    <col min="11" max="12" width="12.5" style="1" customWidth="1"/>
    <col min="13" max="13" width="11.875" style="1" customWidth="1"/>
    <col min="14" max="20" width="8.75" style="1" customWidth="1"/>
    <col min="21" max="21" width="9.375" style="1" customWidth="1"/>
    <col min="22" max="23" width="8.75" style="1" customWidth="1"/>
    <col min="24" max="24" width="22.625" style="1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ht="18.75" x14ac:dyDescent="0.25">
      <c r="X1" s="31" t="s">
        <v>89</v>
      </c>
    </row>
    <row r="2" spans="1:30" ht="18.75" x14ac:dyDescent="0.3">
      <c r="X2" s="65" t="s">
        <v>0</v>
      </c>
    </row>
    <row r="3" spans="1:30" ht="18.75" x14ac:dyDescent="0.3">
      <c r="X3" s="65" t="s">
        <v>25</v>
      </c>
    </row>
    <row r="4" spans="1:30" ht="18.75" x14ac:dyDescent="0.3">
      <c r="X4" s="65"/>
    </row>
    <row r="5" spans="1:30" s="2" customFormat="1" ht="18.75" x14ac:dyDescent="0.3">
      <c r="A5" s="90" t="s">
        <v>90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3"/>
      <c r="Z5" s="3"/>
      <c r="AA5" s="3"/>
      <c r="AB5" s="3"/>
      <c r="AC5" s="3"/>
    </row>
    <row r="6" spans="1:30" s="2" customFormat="1" ht="18.75" x14ac:dyDescent="0.3">
      <c r="A6" s="91" t="s">
        <v>314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4"/>
      <c r="Z6" s="4"/>
      <c r="AA6" s="4"/>
      <c r="AB6" s="4"/>
      <c r="AC6" s="4"/>
      <c r="AD6" s="4"/>
    </row>
    <row r="7" spans="1:30" s="2" customFormat="1" ht="18.75" x14ac:dyDescent="0.3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34"/>
      <c r="U7" s="34"/>
      <c r="V7" s="34"/>
      <c r="W7" s="34"/>
      <c r="X7" s="35"/>
      <c r="Y7" s="66"/>
      <c r="Z7" s="66"/>
      <c r="AA7" s="66"/>
      <c r="AB7" s="66"/>
      <c r="AC7" s="66"/>
    </row>
    <row r="8" spans="1:30" s="2" customFormat="1" ht="18.75" customHeight="1" x14ac:dyDescent="0.3">
      <c r="A8" s="91" t="s">
        <v>99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36"/>
      <c r="Q8" s="36"/>
      <c r="R8" s="93"/>
      <c r="S8" s="93"/>
      <c r="T8" s="93"/>
      <c r="U8" s="93"/>
      <c r="V8" s="93"/>
      <c r="W8" s="93"/>
      <c r="X8" s="93"/>
      <c r="Y8" s="4"/>
      <c r="Z8" s="4"/>
      <c r="AA8" s="4"/>
      <c r="AB8" s="4"/>
      <c r="AC8" s="4"/>
    </row>
    <row r="9" spans="1:30" x14ac:dyDescent="0.25">
      <c r="A9" s="83" t="s">
        <v>100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37"/>
      <c r="P9" s="37"/>
      <c r="Q9" s="37"/>
      <c r="R9" s="37"/>
      <c r="S9" s="94"/>
      <c r="T9" s="94"/>
      <c r="U9" s="94"/>
      <c r="V9" s="94"/>
      <c r="W9" s="94"/>
      <c r="X9" s="94"/>
      <c r="Y9" s="5"/>
      <c r="Z9" s="5"/>
      <c r="AA9" s="5"/>
      <c r="AB9" s="5"/>
      <c r="AC9" s="5"/>
    </row>
    <row r="10" spans="1:30" ht="18.75" x14ac:dyDescent="0.25">
      <c r="A10" s="64"/>
      <c r="B10" s="64"/>
      <c r="C10" s="64"/>
      <c r="D10" s="64"/>
      <c r="E10" s="64"/>
      <c r="F10" s="64"/>
      <c r="G10" s="92" t="s">
        <v>98</v>
      </c>
      <c r="H10" s="92"/>
      <c r="I10" s="92"/>
      <c r="J10" s="92"/>
      <c r="K10" s="92"/>
      <c r="L10" s="92"/>
      <c r="M10" s="92"/>
      <c r="N10" s="64"/>
      <c r="O10" s="72"/>
      <c r="P10" s="64"/>
      <c r="Q10" s="64"/>
      <c r="R10" s="64"/>
      <c r="S10" s="64"/>
      <c r="T10" s="94"/>
      <c r="U10" s="94"/>
      <c r="V10" s="94"/>
      <c r="W10" s="94"/>
      <c r="X10" s="94"/>
      <c r="Y10" s="64"/>
      <c r="Z10" s="64"/>
      <c r="AA10" s="64"/>
      <c r="AB10" s="64"/>
      <c r="AC10" s="64"/>
    </row>
    <row r="11" spans="1:30" ht="18.75" x14ac:dyDescent="0.3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6"/>
      <c r="Z11" s="6"/>
      <c r="AA11" s="6"/>
      <c r="AB11" s="6"/>
      <c r="AC11" s="6"/>
    </row>
    <row r="12" spans="1:30" ht="18.75" x14ac:dyDescent="0.3">
      <c r="A12" s="82" t="s">
        <v>285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AC12" s="65"/>
    </row>
    <row r="13" spans="1:30" ht="18.75" x14ac:dyDescent="0.25">
      <c r="A13" s="83" t="s">
        <v>91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33"/>
      <c r="Z13" s="33"/>
      <c r="AA13" s="33"/>
      <c r="AB13" s="7"/>
      <c r="AC13" s="7"/>
    </row>
    <row r="14" spans="1:30" x14ac:dyDescent="0.25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5"/>
      <c r="Z14" s="5"/>
      <c r="AA14" s="5"/>
      <c r="AB14" s="5"/>
      <c r="AC14" s="5"/>
    </row>
    <row r="15" spans="1:30" x14ac:dyDescent="0.25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</row>
    <row r="16" spans="1:30" x14ac:dyDescent="0.25">
      <c r="A16" s="86" t="s">
        <v>7</v>
      </c>
      <c r="B16" s="86" t="s">
        <v>6</v>
      </c>
      <c r="C16" s="87" t="s">
        <v>1</v>
      </c>
      <c r="D16" s="86" t="s">
        <v>86</v>
      </c>
      <c r="E16" s="86"/>
      <c r="F16" s="86"/>
      <c r="G16" s="86"/>
      <c r="H16" s="86"/>
      <c r="I16" s="86"/>
      <c r="J16" s="86"/>
      <c r="K16" s="86"/>
      <c r="L16" s="86"/>
      <c r="M16" s="86"/>
      <c r="N16" s="86" t="s">
        <v>87</v>
      </c>
      <c r="O16" s="86"/>
      <c r="P16" s="86"/>
      <c r="Q16" s="86"/>
      <c r="R16" s="86"/>
      <c r="S16" s="86"/>
      <c r="T16" s="86"/>
      <c r="U16" s="86"/>
      <c r="V16" s="86"/>
      <c r="W16" s="86"/>
      <c r="X16" s="86" t="s">
        <v>2</v>
      </c>
    </row>
    <row r="17" spans="1:24" x14ac:dyDescent="0.25">
      <c r="A17" s="86"/>
      <c r="B17" s="86"/>
      <c r="C17" s="88"/>
      <c r="D17" s="86" t="s">
        <v>85</v>
      </c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</row>
    <row r="18" spans="1:24" ht="16.5" customHeight="1" x14ac:dyDescent="0.25">
      <c r="A18" s="86"/>
      <c r="B18" s="86"/>
      <c r="C18" s="88"/>
      <c r="D18" s="86" t="s">
        <v>4</v>
      </c>
      <c r="E18" s="86"/>
      <c r="F18" s="86"/>
      <c r="G18" s="86"/>
      <c r="H18" s="86"/>
      <c r="I18" s="86" t="s">
        <v>5</v>
      </c>
      <c r="J18" s="86"/>
      <c r="K18" s="86"/>
      <c r="L18" s="86"/>
      <c r="M18" s="86"/>
      <c r="N18" s="78" t="s">
        <v>92</v>
      </c>
      <c r="O18" s="78"/>
      <c r="P18" s="78" t="s">
        <v>93</v>
      </c>
      <c r="Q18" s="78"/>
      <c r="R18" s="81" t="s">
        <v>94</v>
      </c>
      <c r="S18" s="81"/>
      <c r="T18" s="78" t="s">
        <v>95</v>
      </c>
      <c r="U18" s="78"/>
      <c r="V18" s="78" t="s">
        <v>96</v>
      </c>
      <c r="W18" s="78"/>
      <c r="X18" s="86"/>
    </row>
    <row r="19" spans="1:24" ht="126" customHeight="1" x14ac:dyDescent="0.25">
      <c r="A19" s="86"/>
      <c r="B19" s="86"/>
      <c r="C19" s="88"/>
      <c r="D19" s="76" t="s">
        <v>92</v>
      </c>
      <c r="E19" s="76" t="s">
        <v>93</v>
      </c>
      <c r="F19" s="79" t="s">
        <v>94</v>
      </c>
      <c r="G19" s="76" t="s">
        <v>95</v>
      </c>
      <c r="H19" s="76" t="s">
        <v>96</v>
      </c>
      <c r="I19" s="76" t="s">
        <v>97</v>
      </c>
      <c r="J19" s="76" t="s">
        <v>93</v>
      </c>
      <c r="K19" s="79" t="s">
        <v>94</v>
      </c>
      <c r="L19" s="76" t="s">
        <v>95</v>
      </c>
      <c r="M19" s="76" t="s">
        <v>96</v>
      </c>
      <c r="N19" s="78"/>
      <c r="O19" s="78"/>
      <c r="P19" s="78"/>
      <c r="Q19" s="78"/>
      <c r="R19" s="81"/>
      <c r="S19" s="81"/>
      <c r="T19" s="78"/>
      <c r="U19" s="78"/>
      <c r="V19" s="78"/>
      <c r="W19" s="78"/>
      <c r="X19" s="86"/>
    </row>
    <row r="20" spans="1:24" ht="58.5" customHeight="1" x14ac:dyDescent="0.25">
      <c r="A20" s="86"/>
      <c r="B20" s="86"/>
      <c r="C20" s="89"/>
      <c r="D20" s="77"/>
      <c r="E20" s="77"/>
      <c r="F20" s="80"/>
      <c r="G20" s="77"/>
      <c r="H20" s="77"/>
      <c r="I20" s="77"/>
      <c r="J20" s="77"/>
      <c r="K20" s="80"/>
      <c r="L20" s="77"/>
      <c r="M20" s="77"/>
      <c r="N20" s="63" t="s">
        <v>88</v>
      </c>
      <c r="O20" s="73" t="s">
        <v>3</v>
      </c>
      <c r="P20" s="63" t="s">
        <v>88</v>
      </c>
      <c r="Q20" s="63" t="s">
        <v>3</v>
      </c>
      <c r="R20" s="63" t="s">
        <v>88</v>
      </c>
      <c r="S20" s="63" t="s">
        <v>3</v>
      </c>
      <c r="T20" s="63" t="s">
        <v>88</v>
      </c>
      <c r="U20" s="63" t="s">
        <v>3</v>
      </c>
      <c r="V20" s="63" t="s">
        <v>88</v>
      </c>
      <c r="W20" s="63" t="s">
        <v>3</v>
      </c>
      <c r="X20" s="86"/>
    </row>
    <row r="21" spans="1:24" x14ac:dyDescent="0.25">
      <c r="A21" s="63">
        <v>1</v>
      </c>
      <c r="B21" s="63">
        <f>A21+1</f>
        <v>2</v>
      </c>
      <c r="C21" s="63">
        <v>3</v>
      </c>
      <c r="D21" s="63">
        <v>4</v>
      </c>
      <c r="E21" s="63">
        <f t="shared" ref="E21:X21" si="0">D21+1</f>
        <v>5</v>
      </c>
      <c r="F21" s="63">
        <f t="shared" si="0"/>
        <v>6</v>
      </c>
      <c r="G21" s="63">
        <f t="shared" si="0"/>
        <v>7</v>
      </c>
      <c r="H21" s="63">
        <f t="shared" si="0"/>
        <v>8</v>
      </c>
      <c r="I21" s="63">
        <f t="shared" si="0"/>
        <v>9</v>
      </c>
      <c r="J21" s="63">
        <f t="shared" si="0"/>
        <v>10</v>
      </c>
      <c r="K21" s="63">
        <f t="shared" si="0"/>
        <v>11</v>
      </c>
      <c r="L21" s="63">
        <f t="shared" si="0"/>
        <v>12</v>
      </c>
      <c r="M21" s="63">
        <f t="shared" si="0"/>
        <v>13</v>
      </c>
      <c r="N21" s="63">
        <f t="shared" si="0"/>
        <v>14</v>
      </c>
      <c r="O21" s="73">
        <f t="shared" si="0"/>
        <v>15</v>
      </c>
      <c r="P21" s="63">
        <f t="shared" si="0"/>
        <v>16</v>
      </c>
      <c r="Q21" s="63">
        <f t="shared" si="0"/>
        <v>17</v>
      </c>
      <c r="R21" s="63">
        <f t="shared" si="0"/>
        <v>18</v>
      </c>
      <c r="S21" s="63">
        <f t="shared" si="0"/>
        <v>19</v>
      </c>
      <c r="T21" s="63">
        <f t="shared" si="0"/>
        <v>20</v>
      </c>
      <c r="U21" s="63">
        <f t="shared" si="0"/>
        <v>21</v>
      </c>
      <c r="V21" s="63">
        <f t="shared" si="0"/>
        <v>22</v>
      </c>
      <c r="W21" s="63">
        <f t="shared" si="0"/>
        <v>23</v>
      </c>
      <c r="X21" s="63">
        <f t="shared" si="0"/>
        <v>24</v>
      </c>
    </row>
    <row r="22" spans="1:24" s="8" customFormat="1" ht="31.5" x14ac:dyDescent="0.25">
      <c r="A22" s="48" t="s">
        <v>39</v>
      </c>
      <c r="B22" s="42" t="s">
        <v>8</v>
      </c>
      <c r="C22" s="32" t="s">
        <v>77</v>
      </c>
      <c r="D22" s="11">
        <f t="shared" ref="D22" si="1">D24+D27+D23</f>
        <v>9.2439999999999998</v>
      </c>
      <c r="E22" s="13">
        <v>0</v>
      </c>
      <c r="F22" s="13">
        <v>0</v>
      </c>
      <c r="G22" s="11">
        <f t="shared" ref="G22" si="2">G24+G27+G23</f>
        <v>9.2439999999999998</v>
      </c>
      <c r="H22" s="13">
        <v>0</v>
      </c>
      <c r="I22" s="11">
        <f>I24+I27+I23</f>
        <v>9.0500000000000007</v>
      </c>
      <c r="J22" s="13">
        <v>0</v>
      </c>
      <c r="K22" s="13">
        <v>0</v>
      </c>
      <c r="L22" s="11">
        <f>L24+L27+L23</f>
        <v>9.0500000000000007</v>
      </c>
      <c r="M22" s="13">
        <v>0</v>
      </c>
      <c r="N22" s="15">
        <f>I22-D22</f>
        <v>-0.19399999999999906</v>
      </c>
      <c r="O22" s="38">
        <f>I22/D22*100%</f>
        <v>0.97901341410644749</v>
      </c>
      <c r="P22" s="13">
        <v>0</v>
      </c>
      <c r="Q22" s="38">
        <v>0</v>
      </c>
      <c r="R22" s="13">
        <v>0</v>
      </c>
      <c r="S22" s="38">
        <v>0</v>
      </c>
      <c r="T22" s="15">
        <f t="shared" ref="T22" si="3">N22</f>
        <v>-0.19399999999999906</v>
      </c>
      <c r="U22" s="38">
        <f>O22</f>
        <v>0.97901341410644749</v>
      </c>
      <c r="V22" s="13">
        <v>0</v>
      </c>
      <c r="W22" s="38">
        <v>0</v>
      </c>
      <c r="X22" s="40"/>
    </row>
    <row r="23" spans="1:24" s="8" customFormat="1" ht="31.5" x14ac:dyDescent="0.25">
      <c r="A23" s="49" t="s">
        <v>40</v>
      </c>
      <c r="B23" s="43" t="s">
        <v>26</v>
      </c>
      <c r="C23" s="32" t="s">
        <v>77</v>
      </c>
      <c r="D23" s="13">
        <f t="shared" ref="D23" si="4">D29</f>
        <v>0</v>
      </c>
      <c r="E23" s="13">
        <v>0</v>
      </c>
      <c r="F23" s="13">
        <v>0</v>
      </c>
      <c r="G23" s="13">
        <f t="shared" ref="G23" si="5">G29</f>
        <v>0</v>
      </c>
      <c r="H23" s="13">
        <v>0</v>
      </c>
      <c r="I23" s="13">
        <f t="shared" ref="I23" si="6">I29</f>
        <v>0.34</v>
      </c>
      <c r="J23" s="13">
        <v>0</v>
      </c>
      <c r="K23" s="13">
        <v>0</v>
      </c>
      <c r="L23" s="13">
        <f t="shared" ref="L23" si="7">L29</f>
        <v>0.34</v>
      </c>
      <c r="M23" s="13">
        <v>0</v>
      </c>
      <c r="N23" s="15">
        <f t="shared" ref="N23:N99" si="8">I23-D23</f>
        <v>0.34</v>
      </c>
      <c r="O23" s="38">
        <v>0</v>
      </c>
      <c r="P23" s="13">
        <v>0</v>
      </c>
      <c r="Q23" s="38">
        <v>0</v>
      </c>
      <c r="R23" s="13">
        <v>0</v>
      </c>
      <c r="S23" s="38">
        <v>0</v>
      </c>
      <c r="T23" s="15">
        <f t="shared" ref="T23:T99" si="9">N23</f>
        <v>0.34</v>
      </c>
      <c r="U23" s="38">
        <f t="shared" ref="U23:U99" si="10">O23</f>
        <v>0</v>
      </c>
      <c r="V23" s="13">
        <v>0</v>
      </c>
      <c r="W23" s="38">
        <v>0</v>
      </c>
      <c r="X23" s="40"/>
    </row>
    <row r="24" spans="1:24" s="8" customFormat="1" ht="31.5" x14ac:dyDescent="0.25">
      <c r="A24" s="49" t="s">
        <v>41</v>
      </c>
      <c r="B24" s="43" t="s">
        <v>27</v>
      </c>
      <c r="C24" s="32" t="s">
        <v>77</v>
      </c>
      <c r="D24" s="11">
        <f t="shared" ref="D24" si="11">D72+D86+D122</f>
        <v>6.5349999999999993</v>
      </c>
      <c r="E24" s="13">
        <v>0</v>
      </c>
      <c r="F24" s="13">
        <v>0</v>
      </c>
      <c r="G24" s="11">
        <f t="shared" ref="G24" si="12">G72+G86+G122</f>
        <v>6.5349999999999993</v>
      </c>
      <c r="H24" s="13">
        <v>0</v>
      </c>
      <c r="I24" s="11">
        <f t="shared" ref="I24" si="13">I72+I86+I122</f>
        <v>6.2560000000000002</v>
      </c>
      <c r="J24" s="13">
        <v>0</v>
      </c>
      <c r="K24" s="13">
        <v>0</v>
      </c>
      <c r="L24" s="11">
        <f t="shared" ref="L24" si="14">L72+L86+L122</f>
        <v>6.2560000000000002</v>
      </c>
      <c r="M24" s="13">
        <v>0</v>
      </c>
      <c r="N24" s="15">
        <f t="shared" si="8"/>
        <v>-0.27899999999999903</v>
      </c>
      <c r="O24" s="38">
        <f t="shared" ref="O24:O86" si="15">I24/D24*100%</f>
        <v>0.95730680948737579</v>
      </c>
      <c r="P24" s="13">
        <v>0</v>
      </c>
      <c r="Q24" s="38">
        <v>0</v>
      </c>
      <c r="R24" s="13">
        <v>0</v>
      </c>
      <c r="S24" s="38">
        <v>0</v>
      </c>
      <c r="T24" s="15">
        <f t="shared" si="9"/>
        <v>-0.27899999999999903</v>
      </c>
      <c r="U24" s="38">
        <f>O24</f>
        <v>0.95730680948737579</v>
      </c>
      <c r="V24" s="13">
        <v>0</v>
      </c>
      <c r="W24" s="38">
        <v>0</v>
      </c>
      <c r="X24" s="40"/>
    </row>
    <row r="25" spans="1:24" s="8" customFormat="1" ht="78.75" x14ac:dyDescent="0.25">
      <c r="A25" s="49" t="s">
        <v>42</v>
      </c>
      <c r="B25" s="43" t="s">
        <v>28</v>
      </c>
      <c r="C25" s="32" t="s">
        <v>77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5">
        <f t="shared" si="8"/>
        <v>0</v>
      </c>
      <c r="O25" s="38">
        <v>0</v>
      </c>
      <c r="P25" s="13">
        <v>0</v>
      </c>
      <c r="Q25" s="38">
        <v>0</v>
      </c>
      <c r="R25" s="13">
        <v>0</v>
      </c>
      <c r="S25" s="38">
        <v>0</v>
      </c>
      <c r="T25" s="15">
        <f t="shared" si="9"/>
        <v>0</v>
      </c>
      <c r="U25" s="38">
        <f t="shared" si="10"/>
        <v>0</v>
      </c>
      <c r="V25" s="13">
        <v>0</v>
      </c>
      <c r="W25" s="38">
        <v>0</v>
      </c>
      <c r="X25" s="40"/>
    </row>
    <row r="26" spans="1:24" s="8" customFormat="1" ht="47.25" x14ac:dyDescent="0.25">
      <c r="A26" s="49" t="s">
        <v>43</v>
      </c>
      <c r="B26" s="43" t="s">
        <v>29</v>
      </c>
      <c r="C26" s="32" t="s">
        <v>77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5">
        <f t="shared" si="8"/>
        <v>0</v>
      </c>
      <c r="O26" s="38">
        <v>0</v>
      </c>
      <c r="P26" s="13">
        <v>0</v>
      </c>
      <c r="Q26" s="38">
        <v>0</v>
      </c>
      <c r="R26" s="13">
        <v>0</v>
      </c>
      <c r="S26" s="38">
        <v>0</v>
      </c>
      <c r="T26" s="15">
        <f t="shared" si="9"/>
        <v>0</v>
      </c>
      <c r="U26" s="38">
        <f t="shared" si="10"/>
        <v>0</v>
      </c>
      <c r="V26" s="13">
        <v>0</v>
      </c>
      <c r="W26" s="38">
        <v>0</v>
      </c>
      <c r="X26" s="40"/>
    </row>
    <row r="27" spans="1:24" s="8" customFormat="1" ht="47.25" x14ac:dyDescent="0.25">
      <c r="A27" s="50" t="s">
        <v>44</v>
      </c>
      <c r="B27" s="43" t="s">
        <v>30</v>
      </c>
      <c r="C27" s="32" t="s">
        <v>77</v>
      </c>
      <c r="D27" s="11">
        <f t="shared" ref="D27" si="16">D130</f>
        <v>2.7090000000000001</v>
      </c>
      <c r="E27" s="13">
        <v>0</v>
      </c>
      <c r="F27" s="13">
        <v>0</v>
      </c>
      <c r="G27" s="11">
        <f t="shared" ref="G27" si="17">G130</f>
        <v>2.7090000000000001</v>
      </c>
      <c r="H27" s="13">
        <v>0</v>
      </c>
      <c r="I27" s="11">
        <f t="shared" ref="I27" si="18">I130</f>
        <v>2.4539999999999997</v>
      </c>
      <c r="J27" s="13">
        <v>0</v>
      </c>
      <c r="K27" s="13">
        <v>0</v>
      </c>
      <c r="L27" s="11">
        <f t="shared" ref="L27" si="19">L130</f>
        <v>2.4539999999999997</v>
      </c>
      <c r="M27" s="13">
        <v>0</v>
      </c>
      <c r="N27" s="15">
        <f t="shared" si="8"/>
        <v>-0.25500000000000034</v>
      </c>
      <c r="O27" s="38">
        <f t="shared" si="15"/>
        <v>0.9058693244739755</v>
      </c>
      <c r="P27" s="13">
        <v>0</v>
      </c>
      <c r="Q27" s="38">
        <v>0</v>
      </c>
      <c r="R27" s="13">
        <v>0</v>
      </c>
      <c r="S27" s="38">
        <v>0</v>
      </c>
      <c r="T27" s="15">
        <f t="shared" si="9"/>
        <v>-0.25500000000000034</v>
      </c>
      <c r="U27" s="38">
        <f t="shared" si="10"/>
        <v>0.9058693244739755</v>
      </c>
      <c r="V27" s="13">
        <v>0</v>
      </c>
      <c r="W27" s="38">
        <v>0</v>
      </c>
      <c r="X27" s="40"/>
    </row>
    <row r="28" spans="1:24" s="8" customFormat="1" ht="31.5" x14ac:dyDescent="0.25">
      <c r="A28" s="51" t="s">
        <v>45</v>
      </c>
      <c r="B28" s="44" t="s">
        <v>31</v>
      </c>
      <c r="C28" s="32" t="s">
        <v>77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5">
        <f t="shared" si="8"/>
        <v>0</v>
      </c>
      <c r="O28" s="38">
        <v>0</v>
      </c>
      <c r="P28" s="13">
        <v>0</v>
      </c>
      <c r="Q28" s="38">
        <v>0</v>
      </c>
      <c r="R28" s="13">
        <v>0</v>
      </c>
      <c r="S28" s="38">
        <v>0</v>
      </c>
      <c r="T28" s="15">
        <f t="shared" si="9"/>
        <v>0</v>
      </c>
      <c r="U28" s="38">
        <f t="shared" si="10"/>
        <v>0</v>
      </c>
      <c r="V28" s="13">
        <v>0</v>
      </c>
      <c r="W28" s="38">
        <v>0</v>
      </c>
      <c r="X28" s="40"/>
    </row>
    <row r="29" spans="1:24" s="8" customFormat="1" ht="31.5" x14ac:dyDescent="0.25">
      <c r="A29" s="52" t="s">
        <v>46</v>
      </c>
      <c r="B29" s="14" t="s">
        <v>101</v>
      </c>
      <c r="C29" s="32" t="s">
        <v>77</v>
      </c>
      <c r="D29" s="10">
        <f t="shared" ref="D29" si="20">D30</f>
        <v>0</v>
      </c>
      <c r="E29" s="13">
        <v>0</v>
      </c>
      <c r="F29" s="13">
        <v>0</v>
      </c>
      <c r="G29" s="10">
        <f t="shared" ref="G29" si="21">G30</f>
        <v>0</v>
      </c>
      <c r="H29" s="13">
        <v>0</v>
      </c>
      <c r="I29" s="10">
        <f t="shared" ref="I29" si="22">I30</f>
        <v>0.34</v>
      </c>
      <c r="J29" s="13">
        <v>0</v>
      </c>
      <c r="K29" s="13">
        <v>0</v>
      </c>
      <c r="L29" s="10">
        <f t="shared" ref="L29" si="23">L30</f>
        <v>0.34</v>
      </c>
      <c r="M29" s="13">
        <v>0</v>
      </c>
      <c r="N29" s="15">
        <f t="shared" si="8"/>
        <v>0.34</v>
      </c>
      <c r="O29" s="38">
        <v>0</v>
      </c>
      <c r="P29" s="13">
        <v>0</v>
      </c>
      <c r="Q29" s="38">
        <v>0</v>
      </c>
      <c r="R29" s="13">
        <v>0</v>
      </c>
      <c r="S29" s="38">
        <v>0</v>
      </c>
      <c r="T29" s="15">
        <f t="shared" si="9"/>
        <v>0.34</v>
      </c>
      <c r="U29" s="38">
        <f t="shared" si="10"/>
        <v>0</v>
      </c>
      <c r="V29" s="13">
        <v>0</v>
      </c>
      <c r="W29" s="38">
        <v>0</v>
      </c>
      <c r="X29" s="40"/>
    </row>
    <row r="30" spans="1:24" s="8" customFormat="1" ht="47.25" x14ac:dyDescent="0.25">
      <c r="A30" s="52" t="s">
        <v>9</v>
      </c>
      <c r="B30" s="14" t="s">
        <v>102</v>
      </c>
      <c r="C30" s="32" t="s">
        <v>77</v>
      </c>
      <c r="D30" s="15">
        <f t="shared" ref="D30" si="24">D31+D32+D33</f>
        <v>0</v>
      </c>
      <c r="E30" s="13">
        <v>0</v>
      </c>
      <c r="F30" s="13">
        <v>0</v>
      </c>
      <c r="G30" s="15">
        <f t="shared" ref="G30" si="25">G31+G32+G33</f>
        <v>0</v>
      </c>
      <c r="H30" s="13">
        <v>0</v>
      </c>
      <c r="I30" s="15">
        <f t="shared" ref="I30" si="26">I31+I32+I33</f>
        <v>0.34</v>
      </c>
      <c r="J30" s="13">
        <v>0</v>
      </c>
      <c r="K30" s="13">
        <v>0</v>
      </c>
      <c r="L30" s="15">
        <f t="shared" ref="L30" si="27">L31+L32+L33</f>
        <v>0.34</v>
      </c>
      <c r="M30" s="13">
        <v>0</v>
      </c>
      <c r="N30" s="15">
        <f t="shared" si="8"/>
        <v>0.34</v>
      </c>
      <c r="O30" s="38">
        <v>0</v>
      </c>
      <c r="P30" s="13">
        <v>0</v>
      </c>
      <c r="Q30" s="38">
        <v>0</v>
      </c>
      <c r="R30" s="13">
        <v>0</v>
      </c>
      <c r="S30" s="38">
        <v>0</v>
      </c>
      <c r="T30" s="15">
        <f t="shared" si="9"/>
        <v>0.34</v>
      </c>
      <c r="U30" s="38">
        <f t="shared" si="10"/>
        <v>0</v>
      </c>
      <c r="V30" s="13">
        <v>0</v>
      </c>
      <c r="W30" s="38">
        <v>0</v>
      </c>
      <c r="X30" s="40"/>
    </row>
    <row r="31" spans="1:24" s="8" customFormat="1" ht="78.75" x14ac:dyDescent="0.25">
      <c r="A31" s="52" t="s">
        <v>10</v>
      </c>
      <c r="B31" s="14" t="s">
        <v>103</v>
      </c>
      <c r="C31" s="32" t="s">
        <v>77</v>
      </c>
      <c r="D31" s="10">
        <f t="shared" ref="D31" si="28">D37</f>
        <v>0</v>
      </c>
      <c r="E31" s="13">
        <v>0</v>
      </c>
      <c r="F31" s="13">
        <v>0</v>
      </c>
      <c r="G31" s="10">
        <f t="shared" ref="G31" si="29">G37</f>
        <v>0</v>
      </c>
      <c r="H31" s="13">
        <v>0</v>
      </c>
      <c r="I31" s="10">
        <f t="shared" ref="I31" si="30">I37</f>
        <v>0.08</v>
      </c>
      <c r="J31" s="13">
        <v>0</v>
      </c>
      <c r="K31" s="13">
        <v>0</v>
      </c>
      <c r="L31" s="10">
        <f t="shared" ref="L31" si="31">L37</f>
        <v>0.08</v>
      </c>
      <c r="M31" s="13">
        <v>0</v>
      </c>
      <c r="N31" s="15">
        <f t="shared" si="8"/>
        <v>0.08</v>
      </c>
      <c r="O31" s="38">
        <v>0</v>
      </c>
      <c r="P31" s="13">
        <v>0</v>
      </c>
      <c r="Q31" s="38">
        <v>0</v>
      </c>
      <c r="R31" s="13">
        <v>0</v>
      </c>
      <c r="S31" s="38">
        <v>0</v>
      </c>
      <c r="T31" s="15">
        <f t="shared" si="9"/>
        <v>0.08</v>
      </c>
      <c r="U31" s="38">
        <f t="shared" si="10"/>
        <v>0</v>
      </c>
      <c r="V31" s="13">
        <v>0</v>
      </c>
      <c r="W31" s="38">
        <v>0</v>
      </c>
      <c r="X31" s="40"/>
    </row>
    <row r="32" spans="1:24" s="8" customFormat="1" ht="78.75" x14ac:dyDescent="0.25">
      <c r="A32" s="52" t="s">
        <v>11</v>
      </c>
      <c r="B32" s="14" t="s">
        <v>104</v>
      </c>
      <c r="C32" s="9" t="s">
        <v>77</v>
      </c>
      <c r="D32" s="10">
        <f t="shared" ref="D32" si="32">D55</f>
        <v>0</v>
      </c>
      <c r="E32" s="15">
        <v>0</v>
      </c>
      <c r="F32" s="15">
        <v>0</v>
      </c>
      <c r="G32" s="10">
        <f t="shared" ref="G32" si="33">G55</f>
        <v>0</v>
      </c>
      <c r="H32" s="15">
        <v>0</v>
      </c>
      <c r="I32" s="10">
        <f t="shared" ref="I32" si="34">I55</f>
        <v>0.26</v>
      </c>
      <c r="J32" s="15">
        <v>0</v>
      </c>
      <c r="K32" s="15">
        <v>0</v>
      </c>
      <c r="L32" s="10">
        <f t="shared" ref="L32" si="35">L55</f>
        <v>0.26</v>
      </c>
      <c r="M32" s="15">
        <v>0</v>
      </c>
      <c r="N32" s="15">
        <f t="shared" si="8"/>
        <v>0.26</v>
      </c>
      <c r="O32" s="38">
        <v>0</v>
      </c>
      <c r="P32" s="13">
        <v>0</v>
      </c>
      <c r="Q32" s="38">
        <v>0</v>
      </c>
      <c r="R32" s="13">
        <v>0</v>
      </c>
      <c r="S32" s="38">
        <v>0</v>
      </c>
      <c r="T32" s="15">
        <f t="shared" si="9"/>
        <v>0.26</v>
      </c>
      <c r="U32" s="38">
        <f t="shared" si="10"/>
        <v>0</v>
      </c>
      <c r="V32" s="13">
        <v>0</v>
      </c>
      <c r="W32" s="38">
        <v>0</v>
      </c>
      <c r="X32" s="24"/>
    </row>
    <row r="33" spans="1:24" s="8" customFormat="1" ht="63" x14ac:dyDescent="0.25">
      <c r="A33" s="52" t="s">
        <v>12</v>
      </c>
      <c r="B33" s="16" t="s">
        <v>261</v>
      </c>
      <c r="C33" s="9" t="s">
        <v>77</v>
      </c>
      <c r="D33" s="10">
        <v>0</v>
      </c>
      <c r="E33" s="15">
        <v>0</v>
      </c>
      <c r="F33" s="15">
        <v>0</v>
      </c>
      <c r="G33" s="10">
        <v>0</v>
      </c>
      <c r="H33" s="15">
        <v>0</v>
      </c>
      <c r="I33" s="10">
        <v>0</v>
      </c>
      <c r="J33" s="15">
        <v>0</v>
      </c>
      <c r="K33" s="15">
        <v>0</v>
      </c>
      <c r="L33" s="10">
        <v>0</v>
      </c>
      <c r="M33" s="15">
        <v>0</v>
      </c>
      <c r="N33" s="15">
        <f t="shared" si="8"/>
        <v>0</v>
      </c>
      <c r="O33" s="38">
        <v>0</v>
      </c>
      <c r="P33" s="13">
        <v>0</v>
      </c>
      <c r="Q33" s="38">
        <v>0</v>
      </c>
      <c r="R33" s="13">
        <v>0</v>
      </c>
      <c r="S33" s="38">
        <v>0</v>
      </c>
      <c r="T33" s="15">
        <f t="shared" si="9"/>
        <v>0</v>
      </c>
      <c r="U33" s="38">
        <f t="shared" si="10"/>
        <v>0</v>
      </c>
      <c r="V33" s="13">
        <v>0</v>
      </c>
      <c r="W33" s="38">
        <v>0</v>
      </c>
      <c r="X33" s="24"/>
    </row>
    <row r="34" spans="1:24" s="8" customFormat="1" ht="47.25" x14ac:dyDescent="0.25">
      <c r="A34" s="52" t="s">
        <v>105</v>
      </c>
      <c r="B34" s="16" t="s">
        <v>106</v>
      </c>
      <c r="C34" s="9" t="s">
        <v>77</v>
      </c>
      <c r="D34" s="10">
        <v>0</v>
      </c>
      <c r="E34" s="15">
        <v>0</v>
      </c>
      <c r="F34" s="15">
        <v>0</v>
      </c>
      <c r="G34" s="10">
        <v>0</v>
      </c>
      <c r="H34" s="15">
        <v>0</v>
      </c>
      <c r="I34" s="10">
        <v>0</v>
      </c>
      <c r="J34" s="15">
        <v>0</v>
      </c>
      <c r="K34" s="15">
        <v>0</v>
      </c>
      <c r="L34" s="10">
        <v>0</v>
      </c>
      <c r="M34" s="15">
        <v>0</v>
      </c>
      <c r="N34" s="15">
        <f t="shared" si="8"/>
        <v>0</v>
      </c>
      <c r="O34" s="38">
        <v>0</v>
      </c>
      <c r="P34" s="13">
        <v>0</v>
      </c>
      <c r="Q34" s="38">
        <v>0</v>
      </c>
      <c r="R34" s="13">
        <v>0</v>
      </c>
      <c r="S34" s="38">
        <v>0</v>
      </c>
      <c r="T34" s="15">
        <f t="shared" si="9"/>
        <v>0</v>
      </c>
      <c r="U34" s="38">
        <f t="shared" si="10"/>
        <v>0</v>
      </c>
      <c r="V34" s="13">
        <v>0</v>
      </c>
      <c r="W34" s="38">
        <v>0</v>
      </c>
      <c r="X34" s="24"/>
    </row>
    <row r="35" spans="1:24" s="8" customFormat="1" ht="78.75" x14ac:dyDescent="0.25">
      <c r="A35" s="52" t="s">
        <v>107</v>
      </c>
      <c r="B35" s="16" t="s">
        <v>108</v>
      </c>
      <c r="C35" s="9" t="s">
        <v>77</v>
      </c>
      <c r="D35" s="10">
        <v>0</v>
      </c>
      <c r="E35" s="12">
        <v>0</v>
      </c>
      <c r="F35" s="12">
        <v>0</v>
      </c>
      <c r="G35" s="10">
        <v>0</v>
      </c>
      <c r="H35" s="12">
        <v>0</v>
      </c>
      <c r="I35" s="10">
        <v>0</v>
      </c>
      <c r="J35" s="12">
        <v>0</v>
      </c>
      <c r="K35" s="12">
        <v>0</v>
      </c>
      <c r="L35" s="10">
        <v>0</v>
      </c>
      <c r="M35" s="12">
        <v>0</v>
      </c>
      <c r="N35" s="15">
        <f t="shared" si="8"/>
        <v>0</v>
      </c>
      <c r="O35" s="38">
        <v>0</v>
      </c>
      <c r="P35" s="13">
        <v>0</v>
      </c>
      <c r="Q35" s="38">
        <v>0</v>
      </c>
      <c r="R35" s="13">
        <v>0</v>
      </c>
      <c r="S35" s="38">
        <v>0</v>
      </c>
      <c r="T35" s="15">
        <f t="shared" si="9"/>
        <v>0</v>
      </c>
      <c r="U35" s="38">
        <f t="shared" si="10"/>
        <v>0</v>
      </c>
      <c r="V35" s="13">
        <v>0</v>
      </c>
      <c r="W35" s="38">
        <v>0</v>
      </c>
      <c r="X35" s="24"/>
    </row>
    <row r="36" spans="1:24" s="8" customFormat="1" ht="47.25" x14ac:dyDescent="0.25">
      <c r="A36" s="52" t="s">
        <v>109</v>
      </c>
      <c r="B36" s="16" t="s">
        <v>110</v>
      </c>
      <c r="C36" s="9" t="s">
        <v>77</v>
      </c>
      <c r="D36" s="10">
        <v>0</v>
      </c>
      <c r="E36" s="12">
        <v>0</v>
      </c>
      <c r="F36" s="12">
        <v>0</v>
      </c>
      <c r="G36" s="10">
        <v>0</v>
      </c>
      <c r="H36" s="12">
        <v>0</v>
      </c>
      <c r="I36" s="10">
        <v>0</v>
      </c>
      <c r="J36" s="12">
        <v>0</v>
      </c>
      <c r="K36" s="12">
        <v>0</v>
      </c>
      <c r="L36" s="10">
        <v>0</v>
      </c>
      <c r="M36" s="12">
        <v>0</v>
      </c>
      <c r="N36" s="15">
        <f t="shared" si="8"/>
        <v>0</v>
      </c>
      <c r="O36" s="38">
        <v>0</v>
      </c>
      <c r="P36" s="13">
        <v>0</v>
      </c>
      <c r="Q36" s="38">
        <v>0</v>
      </c>
      <c r="R36" s="13">
        <v>0</v>
      </c>
      <c r="S36" s="38">
        <v>0</v>
      </c>
      <c r="T36" s="15">
        <f t="shared" si="9"/>
        <v>0</v>
      </c>
      <c r="U36" s="38">
        <f t="shared" si="10"/>
        <v>0</v>
      </c>
      <c r="V36" s="13">
        <v>0</v>
      </c>
      <c r="W36" s="38">
        <v>0</v>
      </c>
      <c r="X36" s="24"/>
    </row>
    <row r="37" spans="1:24" s="8" customFormat="1" ht="69" customHeight="1" x14ac:dyDescent="0.25">
      <c r="A37" s="52" t="s">
        <v>253</v>
      </c>
      <c r="B37" s="43" t="s">
        <v>32</v>
      </c>
      <c r="C37" s="9" t="s">
        <v>77</v>
      </c>
      <c r="D37" s="13">
        <f t="shared" ref="D37" si="36">D38+D39</f>
        <v>0</v>
      </c>
      <c r="E37" s="12">
        <v>0</v>
      </c>
      <c r="F37" s="12">
        <v>0</v>
      </c>
      <c r="G37" s="13">
        <f t="shared" ref="G37" si="37">G38+G39</f>
        <v>0</v>
      </c>
      <c r="H37" s="12">
        <v>0</v>
      </c>
      <c r="I37" s="13">
        <f>I38+I39+I40+I41+I42+I43+I44+I45+I46+I47+I48+I49+I50+I51+I52+I53+I54</f>
        <v>0.08</v>
      </c>
      <c r="J37" s="12">
        <v>0</v>
      </c>
      <c r="K37" s="12">
        <v>0</v>
      </c>
      <c r="L37" s="13">
        <f>L38+L39+L40+L41+L42+L43+L44+L45+L46+L47+L48+L49+L50+L51+L52+L53+L54</f>
        <v>0.08</v>
      </c>
      <c r="M37" s="12">
        <v>0</v>
      </c>
      <c r="N37" s="15">
        <f t="shared" si="8"/>
        <v>0.08</v>
      </c>
      <c r="O37" s="38">
        <v>0</v>
      </c>
      <c r="P37" s="13">
        <v>0</v>
      </c>
      <c r="Q37" s="38">
        <v>0</v>
      </c>
      <c r="R37" s="13">
        <v>0</v>
      </c>
      <c r="S37" s="38">
        <v>0</v>
      </c>
      <c r="T37" s="15">
        <f t="shared" si="9"/>
        <v>0.08</v>
      </c>
      <c r="U37" s="38">
        <f t="shared" si="10"/>
        <v>0</v>
      </c>
      <c r="V37" s="13">
        <v>0</v>
      </c>
      <c r="W37" s="38">
        <v>0</v>
      </c>
      <c r="X37" s="24"/>
    </row>
    <row r="38" spans="1:24" ht="71.25" customHeight="1" x14ac:dyDescent="0.25">
      <c r="A38" s="53" t="s">
        <v>254</v>
      </c>
      <c r="B38" s="45" t="s">
        <v>214</v>
      </c>
      <c r="C38" s="17"/>
      <c r="D38" s="19">
        <v>0</v>
      </c>
      <c r="E38" s="18">
        <v>0</v>
      </c>
      <c r="F38" s="18">
        <v>0</v>
      </c>
      <c r="G38" s="19">
        <v>0</v>
      </c>
      <c r="H38" s="18">
        <v>0</v>
      </c>
      <c r="I38" s="19">
        <v>0</v>
      </c>
      <c r="J38" s="18">
        <v>0</v>
      </c>
      <c r="K38" s="18">
        <v>0</v>
      </c>
      <c r="L38" s="19">
        <v>0</v>
      </c>
      <c r="M38" s="18">
        <v>0</v>
      </c>
      <c r="N38" s="15">
        <f t="shared" si="8"/>
        <v>0</v>
      </c>
      <c r="O38" s="38">
        <v>0</v>
      </c>
      <c r="P38" s="13">
        <v>0</v>
      </c>
      <c r="Q38" s="38">
        <v>0</v>
      </c>
      <c r="R38" s="13">
        <v>0</v>
      </c>
      <c r="S38" s="38">
        <v>0</v>
      </c>
      <c r="T38" s="15">
        <f t="shared" si="9"/>
        <v>0</v>
      </c>
      <c r="U38" s="38">
        <f t="shared" si="10"/>
        <v>0</v>
      </c>
      <c r="V38" s="13">
        <v>0</v>
      </c>
      <c r="W38" s="38">
        <v>0</v>
      </c>
      <c r="X38" s="95" t="s">
        <v>315</v>
      </c>
    </row>
    <row r="39" spans="1:24" ht="67.5" customHeight="1" x14ac:dyDescent="0.25">
      <c r="A39" s="53" t="s">
        <v>255</v>
      </c>
      <c r="B39" s="21" t="s">
        <v>231</v>
      </c>
      <c r="C39" s="17"/>
      <c r="D39" s="19">
        <v>0</v>
      </c>
      <c r="E39" s="18">
        <v>0</v>
      </c>
      <c r="F39" s="18">
        <v>0</v>
      </c>
      <c r="G39" s="19">
        <v>0</v>
      </c>
      <c r="H39" s="18">
        <v>0</v>
      </c>
      <c r="I39" s="19">
        <v>0</v>
      </c>
      <c r="J39" s="18">
        <v>0</v>
      </c>
      <c r="K39" s="18">
        <v>0</v>
      </c>
      <c r="L39" s="19">
        <v>0</v>
      </c>
      <c r="M39" s="18">
        <v>0</v>
      </c>
      <c r="N39" s="15">
        <f t="shared" si="8"/>
        <v>0</v>
      </c>
      <c r="O39" s="38">
        <v>0</v>
      </c>
      <c r="P39" s="13">
        <v>0</v>
      </c>
      <c r="Q39" s="38">
        <v>0</v>
      </c>
      <c r="R39" s="13">
        <v>0</v>
      </c>
      <c r="S39" s="38">
        <v>0</v>
      </c>
      <c r="T39" s="15">
        <f t="shared" si="9"/>
        <v>0</v>
      </c>
      <c r="U39" s="38">
        <f t="shared" si="10"/>
        <v>0</v>
      </c>
      <c r="V39" s="13">
        <v>0</v>
      </c>
      <c r="W39" s="38">
        <v>0</v>
      </c>
      <c r="X39" s="95" t="s">
        <v>315</v>
      </c>
    </row>
    <row r="40" spans="1:24" ht="75" customHeight="1" x14ac:dyDescent="0.25">
      <c r="A40" s="53" t="s">
        <v>256</v>
      </c>
      <c r="B40" s="21" t="s">
        <v>252</v>
      </c>
      <c r="C40" s="17"/>
      <c r="D40" s="19">
        <v>0</v>
      </c>
      <c r="E40" s="18">
        <v>0</v>
      </c>
      <c r="F40" s="18">
        <v>0</v>
      </c>
      <c r="G40" s="19">
        <v>0</v>
      </c>
      <c r="H40" s="18">
        <v>0</v>
      </c>
      <c r="I40" s="19">
        <v>0</v>
      </c>
      <c r="J40" s="18">
        <v>0</v>
      </c>
      <c r="K40" s="18">
        <v>0</v>
      </c>
      <c r="L40" s="19">
        <v>0</v>
      </c>
      <c r="M40" s="18">
        <v>0</v>
      </c>
      <c r="N40" s="15">
        <f t="shared" si="8"/>
        <v>0</v>
      </c>
      <c r="O40" s="38">
        <v>0</v>
      </c>
      <c r="P40" s="13">
        <v>0</v>
      </c>
      <c r="Q40" s="38">
        <v>0</v>
      </c>
      <c r="R40" s="13">
        <v>0</v>
      </c>
      <c r="S40" s="38">
        <v>0</v>
      </c>
      <c r="T40" s="15">
        <f t="shared" si="9"/>
        <v>0</v>
      </c>
      <c r="U40" s="38">
        <f t="shared" si="10"/>
        <v>0</v>
      </c>
      <c r="V40" s="13">
        <v>0</v>
      </c>
      <c r="W40" s="38">
        <v>0</v>
      </c>
      <c r="X40" s="95" t="s">
        <v>315</v>
      </c>
    </row>
    <row r="41" spans="1:24" ht="72" customHeight="1" x14ac:dyDescent="0.25">
      <c r="A41" s="53" t="s">
        <v>262</v>
      </c>
      <c r="B41" s="21" t="s">
        <v>267</v>
      </c>
      <c r="C41" s="17"/>
      <c r="D41" s="19">
        <v>0</v>
      </c>
      <c r="E41" s="18">
        <v>0</v>
      </c>
      <c r="F41" s="18">
        <v>0</v>
      </c>
      <c r="G41" s="19">
        <v>0</v>
      </c>
      <c r="H41" s="18">
        <v>0</v>
      </c>
      <c r="I41" s="19">
        <v>0</v>
      </c>
      <c r="J41" s="18">
        <v>0</v>
      </c>
      <c r="K41" s="18">
        <v>0</v>
      </c>
      <c r="L41" s="19">
        <v>0</v>
      </c>
      <c r="M41" s="18">
        <v>0</v>
      </c>
      <c r="N41" s="15">
        <f t="shared" si="8"/>
        <v>0</v>
      </c>
      <c r="O41" s="38">
        <v>0</v>
      </c>
      <c r="P41" s="13">
        <v>0</v>
      </c>
      <c r="Q41" s="38">
        <v>0</v>
      </c>
      <c r="R41" s="13">
        <v>0</v>
      </c>
      <c r="S41" s="38">
        <v>0</v>
      </c>
      <c r="T41" s="15">
        <f t="shared" si="9"/>
        <v>0</v>
      </c>
      <c r="U41" s="38">
        <f t="shared" si="10"/>
        <v>0</v>
      </c>
      <c r="V41" s="13">
        <v>0</v>
      </c>
      <c r="W41" s="38">
        <v>0</v>
      </c>
      <c r="X41" s="95" t="s">
        <v>315</v>
      </c>
    </row>
    <row r="42" spans="1:24" ht="94.5" x14ac:dyDescent="0.25">
      <c r="A42" s="53" t="s">
        <v>263</v>
      </c>
      <c r="B42" s="21" t="s">
        <v>265</v>
      </c>
      <c r="C42" s="17"/>
      <c r="D42" s="19">
        <v>0</v>
      </c>
      <c r="E42" s="18">
        <v>0</v>
      </c>
      <c r="F42" s="18">
        <v>0</v>
      </c>
      <c r="G42" s="19">
        <v>0</v>
      </c>
      <c r="H42" s="18">
        <v>0</v>
      </c>
      <c r="I42" s="19">
        <v>0</v>
      </c>
      <c r="J42" s="18">
        <v>0</v>
      </c>
      <c r="K42" s="18">
        <v>0</v>
      </c>
      <c r="L42" s="19">
        <v>0</v>
      </c>
      <c r="M42" s="18">
        <v>0</v>
      </c>
      <c r="N42" s="15">
        <f t="shared" si="8"/>
        <v>0</v>
      </c>
      <c r="O42" s="38">
        <v>0</v>
      </c>
      <c r="P42" s="13">
        <v>0</v>
      </c>
      <c r="Q42" s="38">
        <v>0</v>
      </c>
      <c r="R42" s="13">
        <v>0</v>
      </c>
      <c r="S42" s="38">
        <v>0</v>
      </c>
      <c r="T42" s="15">
        <f t="shared" si="9"/>
        <v>0</v>
      </c>
      <c r="U42" s="38">
        <f t="shared" si="10"/>
        <v>0</v>
      </c>
      <c r="V42" s="13">
        <v>0</v>
      </c>
      <c r="W42" s="38">
        <v>0</v>
      </c>
      <c r="X42" s="95" t="s">
        <v>315</v>
      </c>
    </row>
    <row r="43" spans="1:24" ht="68.25" customHeight="1" x14ac:dyDescent="0.25">
      <c r="A43" s="53" t="s">
        <v>264</v>
      </c>
      <c r="B43" s="21" t="s">
        <v>266</v>
      </c>
      <c r="C43" s="17"/>
      <c r="D43" s="19">
        <v>0</v>
      </c>
      <c r="E43" s="18">
        <v>0</v>
      </c>
      <c r="F43" s="18">
        <v>0</v>
      </c>
      <c r="G43" s="19">
        <v>0</v>
      </c>
      <c r="H43" s="18">
        <v>0</v>
      </c>
      <c r="I43" s="19">
        <v>0</v>
      </c>
      <c r="J43" s="18">
        <v>0</v>
      </c>
      <c r="K43" s="18">
        <v>0</v>
      </c>
      <c r="L43" s="19">
        <v>0</v>
      </c>
      <c r="M43" s="18">
        <v>0</v>
      </c>
      <c r="N43" s="15">
        <f t="shared" si="8"/>
        <v>0</v>
      </c>
      <c r="O43" s="38">
        <v>0</v>
      </c>
      <c r="P43" s="13">
        <v>0</v>
      </c>
      <c r="Q43" s="38">
        <v>0</v>
      </c>
      <c r="R43" s="13">
        <v>0</v>
      </c>
      <c r="S43" s="38">
        <v>0</v>
      </c>
      <c r="T43" s="15">
        <f t="shared" si="9"/>
        <v>0</v>
      </c>
      <c r="U43" s="38">
        <f t="shared" si="10"/>
        <v>0</v>
      </c>
      <c r="V43" s="13">
        <v>0</v>
      </c>
      <c r="W43" s="38">
        <v>0</v>
      </c>
      <c r="X43" s="95" t="s">
        <v>315</v>
      </c>
    </row>
    <row r="44" spans="1:24" ht="94.5" x14ac:dyDescent="0.25">
      <c r="A44" s="53" t="s">
        <v>269</v>
      </c>
      <c r="B44" s="21" t="s">
        <v>268</v>
      </c>
      <c r="C44" s="17"/>
      <c r="D44" s="19">
        <v>0</v>
      </c>
      <c r="E44" s="18">
        <v>0</v>
      </c>
      <c r="F44" s="18">
        <v>0</v>
      </c>
      <c r="G44" s="19">
        <v>0</v>
      </c>
      <c r="H44" s="18">
        <v>0</v>
      </c>
      <c r="I44" s="19">
        <v>0</v>
      </c>
      <c r="J44" s="18">
        <v>0</v>
      </c>
      <c r="K44" s="18">
        <v>0</v>
      </c>
      <c r="L44" s="19">
        <v>0</v>
      </c>
      <c r="M44" s="18">
        <v>0</v>
      </c>
      <c r="N44" s="15">
        <f t="shared" si="8"/>
        <v>0</v>
      </c>
      <c r="O44" s="38">
        <v>0</v>
      </c>
      <c r="P44" s="13">
        <v>0</v>
      </c>
      <c r="Q44" s="38">
        <v>0</v>
      </c>
      <c r="R44" s="13">
        <v>0</v>
      </c>
      <c r="S44" s="38">
        <v>0</v>
      </c>
      <c r="T44" s="15">
        <f t="shared" si="9"/>
        <v>0</v>
      </c>
      <c r="U44" s="38">
        <f t="shared" si="10"/>
        <v>0</v>
      </c>
      <c r="V44" s="13">
        <v>0</v>
      </c>
      <c r="W44" s="38">
        <v>0</v>
      </c>
      <c r="X44" s="95" t="s">
        <v>315</v>
      </c>
    </row>
    <row r="45" spans="1:24" ht="94.5" x14ac:dyDescent="0.25">
      <c r="A45" s="53" t="s">
        <v>270</v>
      </c>
      <c r="B45" s="21" t="s">
        <v>272</v>
      </c>
      <c r="C45" s="17"/>
      <c r="D45" s="19">
        <v>0</v>
      </c>
      <c r="E45" s="18">
        <v>0</v>
      </c>
      <c r="F45" s="18">
        <v>0</v>
      </c>
      <c r="G45" s="19">
        <v>0</v>
      </c>
      <c r="H45" s="18">
        <v>0</v>
      </c>
      <c r="I45" s="19">
        <v>0</v>
      </c>
      <c r="J45" s="18">
        <v>0</v>
      </c>
      <c r="K45" s="18">
        <v>0</v>
      </c>
      <c r="L45" s="19">
        <v>0</v>
      </c>
      <c r="M45" s="18">
        <v>0</v>
      </c>
      <c r="N45" s="15">
        <f t="shared" si="8"/>
        <v>0</v>
      </c>
      <c r="O45" s="38">
        <v>0</v>
      </c>
      <c r="P45" s="13">
        <v>0</v>
      </c>
      <c r="Q45" s="38">
        <v>0</v>
      </c>
      <c r="R45" s="13">
        <v>0</v>
      </c>
      <c r="S45" s="38">
        <v>0</v>
      </c>
      <c r="T45" s="15">
        <f t="shared" si="9"/>
        <v>0</v>
      </c>
      <c r="U45" s="38">
        <f t="shared" si="10"/>
        <v>0</v>
      </c>
      <c r="V45" s="13">
        <v>0</v>
      </c>
      <c r="W45" s="38">
        <v>0</v>
      </c>
      <c r="X45" s="95" t="s">
        <v>315</v>
      </c>
    </row>
    <row r="46" spans="1:24" ht="110.25" x14ac:dyDescent="0.25">
      <c r="A46" s="53" t="s">
        <v>274</v>
      </c>
      <c r="B46" s="21" t="s">
        <v>271</v>
      </c>
      <c r="C46" s="17"/>
      <c r="D46" s="19">
        <v>0</v>
      </c>
      <c r="E46" s="18">
        <v>0</v>
      </c>
      <c r="F46" s="18">
        <v>0</v>
      </c>
      <c r="G46" s="19">
        <v>0</v>
      </c>
      <c r="H46" s="18">
        <v>0</v>
      </c>
      <c r="I46" s="19">
        <v>0</v>
      </c>
      <c r="J46" s="18">
        <v>0</v>
      </c>
      <c r="K46" s="18">
        <v>0</v>
      </c>
      <c r="L46" s="19">
        <v>0</v>
      </c>
      <c r="M46" s="18">
        <v>0</v>
      </c>
      <c r="N46" s="15">
        <f t="shared" si="8"/>
        <v>0</v>
      </c>
      <c r="O46" s="38">
        <v>0</v>
      </c>
      <c r="P46" s="13">
        <v>0</v>
      </c>
      <c r="Q46" s="38">
        <v>0</v>
      </c>
      <c r="R46" s="13">
        <v>0</v>
      </c>
      <c r="S46" s="38">
        <v>0</v>
      </c>
      <c r="T46" s="15">
        <f t="shared" si="9"/>
        <v>0</v>
      </c>
      <c r="U46" s="38">
        <f t="shared" si="10"/>
        <v>0</v>
      </c>
      <c r="V46" s="13">
        <v>0</v>
      </c>
      <c r="W46" s="38">
        <v>0</v>
      </c>
      <c r="X46" s="95" t="s">
        <v>315</v>
      </c>
    </row>
    <row r="47" spans="1:24" ht="94.5" x14ac:dyDescent="0.25">
      <c r="A47" s="53" t="s">
        <v>283</v>
      </c>
      <c r="B47" s="69" t="s">
        <v>287</v>
      </c>
      <c r="C47" s="17"/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5">
        <f t="shared" si="8"/>
        <v>0</v>
      </c>
      <c r="O47" s="38">
        <v>0</v>
      </c>
      <c r="P47" s="13">
        <v>0</v>
      </c>
      <c r="Q47" s="38">
        <v>0</v>
      </c>
      <c r="R47" s="13">
        <v>0</v>
      </c>
      <c r="S47" s="38">
        <v>0</v>
      </c>
      <c r="T47" s="15">
        <f t="shared" si="9"/>
        <v>0</v>
      </c>
      <c r="U47" s="38">
        <f t="shared" si="10"/>
        <v>0</v>
      </c>
      <c r="V47" s="13">
        <v>0</v>
      </c>
      <c r="W47" s="38">
        <v>0</v>
      </c>
      <c r="X47" s="95" t="s">
        <v>315</v>
      </c>
    </row>
    <row r="48" spans="1:24" ht="94.5" x14ac:dyDescent="0.25">
      <c r="A48" s="53" t="s">
        <v>307</v>
      </c>
      <c r="B48" s="69" t="s">
        <v>288</v>
      </c>
      <c r="C48" s="17"/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1.4E-2</v>
      </c>
      <c r="J48" s="19">
        <v>0</v>
      </c>
      <c r="K48" s="19">
        <v>0</v>
      </c>
      <c r="L48" s="19">
        <v>1.4E-2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95" t="s">
        <v>315</v>
      </c>
    </row>
    <row r="49" spans="1:24" ht="94.5" x14ac:dyDescent="0.25">
      <c r="A49" s="53" t="s">
        <v>308</v>
      </c>
      <c r="B49" s="69" t="s">
        <v>289</v>
      </c>
      <c r="C49" s="17"/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7.0000000000000001E-3</v>
      </c>
      <c r="J49" s="19">
        <v>0</v>
      </c>
      <c r="K49" s="19">
        <v>0</v>
      </c>
      <c r="L49" s="19">
        <v>7.0000000000000001E-3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95" t="s">
        <v>315</v>
      </c>
    </row>
    <row r="50" spans="1:24" ht="94.5" x14ac:dyDescent="0.25">
      <c r="A50" s="53" t="s">
        <v>309</v>
      </c>
      <c r="B50" s="69" t="s">
        <v>292</v>
      </c>
      <c r="C50" s="17"/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3.2000000000000001E-2</v>
      </c>
      <c r="J50" s="19">
        <v>0</v>
      </c>
      <c r="K50" s="19">
        <v>0</v>
      </c>
      <c r="L50" s="19">
        <v>3.2000000000000001E-2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95" t="s">
        <v>315</v>
      </c>
    </row>
    <row r="51" spans="1:24" ht="94.5" x14ac:dyDescent="0.25">
      <c r="A51" s="53" t="s">
        <v>310</v>
      </c>
      <c r="B51" s="69" t="s">
        <v>293</v>
      </c>
      <c r="C51" s="17"/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2E-3</v>
      </c>
      <c r="J51" s="19">
        <v>0</v>
      </c>
      <c r="K51" s="19">
        <v>0</v>
      </c>
      <c r="L51" s="19">
        <v>2E-3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95" t="s">
        <v>315</v>
      </c>
    </row>
    <row r="52" spans="1:24" ht="94.5" x14ac:dyDescent="0.25">
      <c r="A52" s="53" t="s">
        <v>311</v>
      </c>
      <c r="B52" s="69" t="s">
        <v>294</v>
      </c>
      <c r="C52" s="17"/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2E-3</v>
      </c>
      <c r="J52" s="19">
        <v>0</v>
      </c>
      <c r="K52" s="19">
        <v>0</v>
      </c>
      <c r="L52" s="19">
        <v>2E-3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95" t="s">
        <v>315</v>
      </c>
    </row>
    <row r="53" spans="1:24" ht="94.5" x14ac:dyDescent="0.25">
      <c r="A53" s="53" t="s">
        <v>312</v>
      </c>
      <c r="B53" s="70" t="s">
        <v>297</v>
      </c>
      <c r="C53" s="17"/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1.4E-2</v>
      </c>
      <c r="J53" s="19">
        <v>0</v>
      </c>
      <c r="K53" s="19">
        <v>0</v>
      </c>
      <c r="L53" s="19">
        <v>1.4E-2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95" t="s">
        <v>315</v>
      </c>
    </row>
    <row r="54" spans="1:24" ht="94.5" x14ac:dyDescent="0.25">
      <c r="A54" s="53" t="s">
        <v>313</v>
      </c>
      <c r="B54" s="69" t="s">
        <v>299</v>
      </c>
      <c r="C54" s="17"/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8.9999999999999993E-3</v>
      </c>
      <c r="J54" s="19">
        <v>0</v>
      </c>
      <c r="K54" s="19">
        <v>0</v>
      </c>
      <c r="L54" s="19">
        <v>8.9999999999999993E-3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95" t="s">
        <v>315</v>
      </c>
    </row>
    <row r="55" spans="1:24" s="8" customFormat="1" ht="58.5" customHeight="1" x14ac:dyDescent="0.25">
      <c r="A55" s="52" t="s">
        <v>257</v>
      </c>
      <c r="B55" s="43" t="s">
        <v>33</v>
      </c>
      <c r="C55" s="9"/>
      <c r="D55" s="13">
        <f t="shared" ref="D55" si="38">D56+D57+D58</f>
        <v>0</v>
      </c>
      <c r="E55" s="12">
        <v>0</v>
      </c>
      <c r="F55" s="12">
        <v>0</v>
      </c>
      <c r="G55" s="13">
        <f t="shared" ref="G55" si="39">G56+G57+G58</f>
        <v>0</v>
      </c>
      <c r="H55" s="12">
        <v>0</v>
      </c>
      <c r="I55" s="13">
        <f>I56+I57+I58+I59+I60+I61+I62+I63+I64+I65+I66+I67+I68</f>
        <v>0.26</v>
      </c>
      <c r="J55" s="12">
        <v>0</v>
      </c>
      <c r="K55" s="12">
        <v>0</v>
      </c>
      <c r="L55" s="13">
        <f>L56+L57+L58+L59+L60+L61+L62+L63+L64+L65+L66+L67+L68</f>
        <v>0.26</v>
      </c>
      <c r="M55" s="12">
        <v>0</v>
      </c>
      <c r="N55" s="15">
        <f t="shared" si="8"/>
        <v>0.26</v>
      </c>
      <c r="O55" s="38">
        <v>0</v>
      </c>
      <c r="P55" s="13">
        <v>0</v>
      </c>
      <c r="Q55" s="38">
        <v>0</v>
      </c>
      <c r="R55" s="13">
        <v>0</v>
      </c>
      <c r="S55" s="38">
        <v>0</v>
      </c>
      <c r="T55" s="15">
        <f t="shared" si="9"/>
        <v>0.26</v>
      </c>
      <c r="U55" s="38">
        <f t="shared" si="10"/>
        <v>0</v>
      </c>
      <c r="V55" s="13">
        <v>0</v>
      </c>
      <c r="W55" s="38">
        <v>0</v>
      </c>
      <c r="X55" s="24"/>
    </row>
    <row r="56" spans="1:24" ht="94.5" x14ac:dyDescent="0.25">
      <c r="A56" s="53" t="s">
        <v>258</v>
      </c>
      <c r="B56" s="45" t="s">
        <v>218</v>
      </c>
      <c r="C56" s="9"/>
      <c r="D56" s="19">
        <v>0</v>
      </c>
      <c r="E56" s="18">
        <v>0</v>
      </c>
      <c r="F56" s="18">
        <v>0</v>
      </c>
      <c r="G56" s="19">
        <v>0</v>
      </c>
      <c r="H56" s="18">
        <v>0</v>
      </c>
      <c r="I56" s="19">
        <v>0</v>
      </c>
      <c r="J56" s="18">
        <v>0</v>
      </c>
      <c r="K56" s="18">
        <v>0</v>
      </c>
      <c r="L56" s="19">
        <v>0</v>
      </c>
      <c r="M56" s="18">
        <v>0</v>
      </c>
      <c r="N56" s="15">
        <f t="shared" si="8"/>
        <v>0</v>
      </c>
      <c r="O56" s="38">
        <v>0</v>
      </c>
      <c r="P56" s="13">
        <v>0</v>
      </c>
      <c r="Q56" s="38">
        <v>0</v>
      </c>
      <c r="R56" s="13">
        <v>0</v>
      </c>
      <c r="S56" s="38">
        <v>0</v>
      </c>
      <c r="T56" s="15">
        <f t="shared" si="9"/>
        <v>0</v>
      </c>
      <c r="U56" s="38">
        <f t="shared" si="10"/>
        <v>0</v>
      </c>
      <c r="V56" s="13">
        <v>0</v>
      </c>
      <c r="W56" s="38">
        <v>0</v>
      </c>
      <c r="X56" s="95" t="s">
        <v>315</v>
      </c>
    </row>
    <row r="57" spans="1:24" ht="94.5" x14ac:dyDescent="0.25">
      <c r="A57" s="53" t="s">
        <v>259</v>
      </c>
      <c r="B57" s="45" t="s">
        <v>232</v>
      </c>
      <c r="C57" s="9"/>
      <c r="D57" s="19">
        <v>0</v>
      </c>
      <c r="E57" s="18">
        <v>0</v>
      </c>
      <c r="F57" s="18">
        <v>0</v>
      </c>
      <c r="G57" s="19">
        <v>0</v>
      </c>
      <c r="H57" s="18">
        <v>0</v>
      </c>
      <c r="I57" s="19">
        <v>0</v>
      </c>
      <c r="J57" s="18">
        <v>0</v>
      </c>
      <c r="K57" s="18">
        <v>0</v>
      </c>
      <c r="L57" s="19">
        <v>0</v>
      </c>
      <c r="M57" s="18">
        <v>0</v>
      </c>
      <c r="N57" s="15">
        <f t="shared" si="8"/>
        <v>0</v>
      </c>
      <c r="O57" s="38">
        <v>0</v>
      </c>
      <c r="P57" s="13">
        <v>0</v>
      </c>
      <c r="Q57" s="38">
        <v>0</v>
      </c>
      <c r="R57" s="13">
        <v>0</v>
      </c>
      <c r="S57" s="38">
        <v>0</v>
      </c>
      <c r="T57" s="15">
        <f t="shared" si="9"/>
        <v>0</v>
      </c>
      <c r="U57" s="38">
        <f t="shared" si="10"/>
        <v>0</v>
      </c>
      <c r="V57" s="13">
        <v>0</v>
      </c>
      <c r="W57" s="38">
        <v>0</v>
      </c>
      <c r="X57" s="95" t="s">
        <v>315</v>
      </c>
    </row>
    <row r="58" spans="1:24" ht="94.5" x14ac:dyDescent="0.25">
      <c r="A58" s="53" t="s">
        <v>260</v>
      </c>
      <c r="B58" s="45" t="s">
        <v>219</v>
      </c>
      <c r="C58" s="9"/>
      <c r="D58" s="19">
        <v>0</v>
      </c>
      <c r="E58" s="18">
        <v>0</v>
      </c>
      <c r="F58" s="18">
        <v>0</v>
      </c>
      <c r="G58" s="19">
        <v>0</v>
      </c>
      <c r="H58" s="18">
        <v>0</v>
      </c>
      <c r="I58" s="19">
        <v>0</v>
      </c>
      <c r="J58" s="18">
        <v>0</v>
      </c>
      <c r="K58" s="18">
        <v>0</v>
      </c>
      <c r="L58" s="19">
        <v>0</v>
      </c>
      <c r="M58" s="18">
        <v>0</v>
      </c>
      <c r="N58" s="15">
        <f t="shared" si="8"/>
        <v>0</v>
      </c>
      <c r="O58" s="38">
        <v>0</v>
      </c>
      <c r="P58" s="13">
        <v>0</v>
      </c>
      <c r="Q58" s="38">
        <v>0</v>
      </c>
      <c r="R58" s="13">
        <v>0</v>
      </c>
      <c r="S58" s="38">
        <v>0</v>
      </c>
      <c r="T58" s="15">
        <f t="shared" si="9"/>
        <v>0</v>
      </c>
      <c r="U58" s="38">
        <f t="shared" si="10"/>
        <v>0</v>
      </c>
      <c r="V58" s="13">
        <v>0</v>
      </c>
      <c r="W58" s="38">
        <v>0</v>
      </c>
      <c r="X58" s="95" t="s">
        <v>315</v>
      </c>
    </row>
    <row r="59" spans="1:24" ht="94.5" x14ac:dyDescent="0.25">
      <c r="A59" s="53" t="s">
        <v>275</v>
      </c>
      <c r="B59" s="67" t="s">
        <v>273</v>
      </c>
      <c r="C59" s="9"/>
      <c r="D59" s="19">
        <v>0</v>
      </c>
      <c r="E59" s="18">
        <v>0</v>
      </c>
      <c r="F59" s="18">
        <v>0</v>
      </c>
      <c r="G59" s="19">
        <v>0</v>
      </c>
      <c r="H59" s="18">
        <v>0</v>
      </c>
      <c r="I59" s="19">
        <v>0</v>
      </c>
      <c r="J59" s="18">
        <v>0</v>
      </c>
      <c r="K59" s="18">
        <v>0</v>
      </c>
      <c r="L59" s="19">
        <v>0</v>
      </c>
      <c r="M59" s="18">
        <v>0</v>
      </c>
      <c r="N59" s="15">
        <f t="shared" si="8"/>
        <v>0</v>
      </c>
      <c r="O59" s="38">
        <v>0</v>
      </c>
      <c r="P59" s="13">
        <v>0</v>
      </c>
      <c r="Q59" s="38">
        <v>0</v>
      </c>
      <c r="R59" s="13">
        <v>0</v>
      </c>
      <c r="S59" s="38">
        <v>0</v>
      </c>
      <c r="T59" s="15">
        <f t="shared" si="9"/>
        <v>0</v>
      </c>
      <c r="U59" s="38">
        <f t="shared" si="10"/>
        <v>0</v>
      </c>
      <c r="V59" s="13">
        <v>0</v>
      </c>
      <c r="W59" s="38">
        <v>0</v>
      </c>
      <c r="X59" s="95" t="s">
        <v>315</v>
      </c>
    </row>
    <row r="60" spans="1:24" ht="94.5" x14ac:dyDescent="0.25">
      <c r="A60" s="53" t="s">
        <v>279</v>
      </c>
      <c r="B60" s="68" t="s">
        <v>276</v>
      </c>
      <c r="C60" s="9"/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5">
        <f t="shared" si="8"/>
        <v>0</v>
      </c>
      <c r="O60" s="38">
        <v>0</v>
      </c>
      <c r="P60" s="13">
        <v>0</v>
      </c>
      <c r="Q60" s="38">
        <v>0</v>
      </c>
      <c r="R60" s="13">
        <v>0</v>
      </c>
      <c r="S60" s="38">
        <v>0</v>
      </c>
      <c r="T60" s="15">
        <f t="shared" si="9"/>
        <v>0</v>
      </c>
      <c r="U60" s="39">
        <f t="shared" si="10"/>
        <v>0</v>
      </c>
      <c r="V60" s="13">
        <v>0</v>
      </c>
      <c r="W60" s="38">
        <v>0</v>
      </c>
      <c r="X60" s="95" t="s">
        <v>315</v>
      </c>
    </row>
    <row r="61" spans="1:24" ht="94.5" x14ac:dyDescent="0.25">
      <c r="A61" s="53" t="s">
        <v>280</v>
      </c>
      <c r="B61" s="68" t="s">
        <v>277</v>
      </c>
      <c r="C61" s="9"/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5">
        <f t="shared" si="8"/>
        <v>0</v>
      </c>
      <c r="O61" s="38">
        <v>0</v>
      </c>
      <c r="P61" s="13">
        <v>0</v>
      </c>
      <c r="Q61" s="38">
        <v>0</v>
      </c>
      <c r="R61" s="13">
        <v>0</v>
      </c>
      <c r="S61" s="38">
        <v>0</v>
      </c>
      <c r="T61" s="15">
        <f t="shared" si="9"/>
        <v>0</v>
      </c>
      <c r="U61" s="38">
        <f t="shared" si="10"/>
        <v>0</v>
      </c>
      <c r="V61" s="13">
        <v>0</v>
      </c>
      <c r="W61" s="38">
        <v>0</v>
      </c>
      <c r="X61" s="95" t="s">
        <v>315</v>
      </c>
    </row>
    <row r="62" spans="1:24" ht="74.25" customHeight="1" x14ac:dyDescent="0.25">
      <c r="A62" s="53" t="s">
        <v>281</v>
      </c>
      <c r="B62" s="68" t="s">
        <v>278</v>
      </c>
      <c r="C62" s="9"/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5">
        <f t="shared" si="8"/>
        <v>0</v>
      </c>
      <c r="O62" s="38">
        <v>0</v>
      </c>
      <c r="P62" s="13">
        <v>0</v>
      </c>
      <c r="Q62" s="38">
        <v>0</v>
      </c>
      <c r="R62" s="13">
        <v>0</v>
      </c>
      <c r="S62" s="38">
        <v>0</v>
      </c>
      <c r="T62" s="15">
        <f t="shared" si="9"/>
        <v>0</v>
      </c>
      <c r="U62" s="38">
        <f t="shared" si="10"/>
        <v>0</v>
      </c>
      <c r="V62" s="13">
        <v>0</v>
      </c>
      <c r="W62" s="38">
        <v>0</v>
      </c>
      <c r="X62" s="95" t="s">
        <v>315</v>
      </c>
    </row>
    <row r="63" spans="1:24" ht="81" customHeight="1" x14ac:dyDescent="0.25">
      <c r="A63" s="53" t="s">
        <v>282</v>
      </c>
      <c r="B63" s="68" t="s">
        <v>284</v>
      </c>
      <c r="C63" s="9"/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5">
        <f t="shared" si="8"/>
        <v>0</v>
      </c>
      <c r="O63" s="38">
        <v>0</v>
      </c>
      <c r="P63" s="13">
        <v>0</v>
      </c>
      <c r="Q63" s="38">
        <v>0</v>
      </c>
      <c r="R63" s="13">
        <v>0</v>
      </c>
      <c r="S63" s="38">
        <v>0</v>
      </c>
      <c r="T63" s="15">
        <f t="shared" si="9"/>
        <v>0</v>
      </c>
      <c r="U63" s="38">
        <f t="shared" si="10"/>
        <v>0</v>
      </c>
      <c r="V63" s="13">
        <v>0</v>
      </c>
      <c r="W63" s="38">
        <v>0</v>
      </c>
      <c r="X63" s="95" t="s">
        <v>315</v>
      </c>
    </row>
    <row r="64" spans="1:24" ht="75" customHeight="1" x14ac:dyDescent="0.25">
      <c r="A64" s="53" t="s">
        <v>302</v>
      </c>
      <c r="B64" s="71" t="s">
        <v>290</v>
      </c>
      <c r="C64" s="9"/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7.9000000000000001E-2</v>
      </c>
      <c r="J64" s="19">
        <v>0</v>
      </c>
      <c r="K64" s="19">
        <v>0</v>
      </c>
      <c r="L64" s="19">
        <v>7.9000000000000001E-2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95" t="s">
        <v>315</v>
      </c>
    </row>
    <row r="65" spans="1:24" ht="75" customHeight="1" x14ac:dyDescent="0.25">
      <c r="A65" s="53" t="s">
        <v>303</v>
      </c>
      <c r="B65" s="69" t="s">
        <v>291</v>
      </c>
      <c r="C65" s="9"/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7.0999999999999994E-2</v>
      </c>
      <c r="J65" s="19">
        <v>0</v>
      </c>
      <c r="K65" s="19">
        <v>0</v>
      </c>
      <c r="L65" s="19">
        <v>7.0999999999999994E-2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95" t="s">
        <v>315</v>
      </c>
    </row>
    <row r="66" spans="1:24" ht="78.75" customHeight="1" x14ac:dyDescent="0.25">
      <c r="A66" s="53" t="s">
        <v>304</v>
      </c>
      <c r="B66" s="71" t="s">
        <v>295</v>
      </c>
      <c r="C66" s="9"/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4.5999999999999999E-2</v>
      </c>
      <c r="J66" s="19">
        <v>0</v>
      </c>
      <c r="K66" s="19">
        <v>0</v>
      </c>
      <c r="L66" s="19">
        <v>4.5999999999999999E-2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95" t="s">
        <v>315</v>
      </c>
    </row>
    <row r="67" spans="1:24" ht="81" customHeight="1" x14ac:dyDescent="0.25">
      <c r="A67" s="53" t="s">
        <v>305</v>
      </c>
      <c r="B67" s="69" t="s">
        <v>296</v>
      </c>
      <c r="C67" s="9"/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3.4000000000000002E-2</v>
      </c>
      <c r="J67" s="19">
        <v>0</v>
      </c>
      <c r="K67" s="19">
        <v>0</v>
      </c>
      <c r="L67" s="19">
        <v>3.4000000000000002E-2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95" t="s">
        <v>315</v>
      </c>
    </row>
    <row r="68" spans="1:24" ht="76.5" customHeight="1" x14ac:dyDescent="0.25">
      <c r="A68" s="53" t="s">
        <v>306</v>
      </c>
      <c r="B68" s="69" t="s">
        <v>298</v>
      </c>
      <c r="C68" s="9"/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0.03</v>
      </c>
      <c r="J68" s="19">
        <v>0</v>
      </c>
      <c r="K68" s="19">
        <v>0</v>
      </c>
      <c r="L68" s="19">
        <v>0.03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95" t="s">
        <v>315</v>
      </c>
    </row>
    <row r="69" spans="1:24" s="8" customFormat="1" ht="63" x14ac:dyDescent="0.25">
      <c r="A69" s="52" t="s">
        <v>111</v>
      </c>
      <c r="B69" s="16" t="s">
        <v>112</v>
      </c>
      <c r="C69" s="9" t="s">
        <v>77</v>
      </c>
      <c r="D69" s="10">
        <v>0</v>
      </c>
      <c r="E69" s="12">
        <v>0</v>
      </c>
      <c r="F69" s="12">
        <v>0</v>
      </c>
      <c r="G69" s="10">
        <v>0</v>
      </c>
      <c r="H69" s="12">
        <v>0</v>
      </c>
      <c r="I69" s="10">
        <v>0</v>
      </c>
      <c r="J69" s="12">
        <v>0</v>
      </c>
      <c r="K69" s="12">
        <v>0</v>
      </c>
      <c r="L69" s="10">
        <v>0</v>
      </c>
      <c r="M69" s="12">
        <v>0</v>
      </c>
      <c r="N69" s="15">
        <f t="shared" si="8"/>
        <v>0</v>
      </c>
      <c r="O69" s="38">
        <v>0</v>
      </c>
      <c r="P69" s="13">
        <v>0</v>
      </c>
      <c r="Q69" s="38">
        <v>0</v>
      </c>
      <c r="R69" s="13">
        <v>0</v>
      </c>
      <c r="S69" s="38">
        <v>0</v>
      </c>
      <c r="T69" s="15">
        <f t="shared" si="9"/>
        <v>0</v>
      </c>
      <c r="U69" s="38">
        <f t="shared" si="10"/>
        <v>0</v>
      </c>
      <c r="V69" s="13">
        <v>0</v>
      </c>
      <c r="W69" s="38">
        <v>0</v>
      </c>
      <c r="X69" s="24"/>
    </row>
    <row r="70" spans="1:24" s="8" customFormat="1" ht="110.25" x14ac:dyDescent="0.25">
      <c r="A70" s="52" t="s">
        <v>113</v>
      </c>
      <c r="B70" s="22" t="s">
        <v>114</v>
      </c>
      <c r="C70" s="9" t="s">
        <v>77</v>
      </c>
      <c r="D70" s="10">
        <v>0</v>
      </c>
      <c r="E70" s="12">
        <v>0</v>
      </c>
      <c r="F70" s="12">
        <v>0</v>
      </c>
      <c r="G70" s="10">
        <v>0</v>
      </c>
      <c r="H70" s="12">
        <v>0</v>
      </c>
      <c r="I70" s="10">
        <v>0</v>
      </c>
      <c r="J70" s="12">
        <v>0</v>
      </c>
      <c r="K70" s="12">
        <v>0</v>
      </c>
      <c r="L70" s="10">
        <v>0</v>
      </c>
      <c r="M70" s="12">
        <v>0</v>
      </c>
      <c r="N70" s="15">
        <f t="shared" si="8"/>
        <v>0</v>
      </c>
      <c r="O70" s="38">
        <v>0</v>
      </c>
      <c r="P70" s="13">
        <v>0</v>
      </c>
      <c r="Q70" s="38">
        <v>0</v>
      </c>
      <c r="R70" s="13">
        <v>0</v>
      </c>
      <c r="S70" s="38">
        <v>0</v>
      </c>
      <c r="T70" s="15">
        <f t="shared" si="9"/>
        <v>0</v>
      </c>
      <c r="U70" s="38">
        <f t="shared" si="10"/>
        <v>0</v>
      </c>
      <c r="V70" s="13">
        <v>0</v>
      </c>
      <c r="W70" s="38">
        <v>0</v>
      </c>
      <c r="X70" s="24"/>
    </row>
    <row r="71" spans="1:24" s="8" customFormat="1" ht="94.5" x14ac:dyDescent="0.25">
      <c r="A71" s="52" t="s">
        <v>115</v>
      </c>
      <c r="B71" s="22" t="s">
        <v>116</v>
      </c>
      <c r="C71" s="9" t="s">
        <v>77</v>
      </c>
      <c r="D71" s="10">
        <v>0</v>
      </c>
      <c r="E71" s="12">
        <v>0</v>
      </c>
      <c r="F71" s="12">
        <v>0</v>
      </c>
      <c r="G71" s="10">
        <v>0</v>
      </c>
      <c r="H71" s="12">
        <v>0</v>
      </c>
      <c r="I71" s="10">
        <v>0</v>
      </c>
      <c r="J71" s="12">
        <v>0</v>
      </c>
      <c r="K71" s="12">
        <v>0</v>
      </c>
      <c r="L71" s="10">
        <v>0</v>
      </c>
      <c r="M71" s="12">
        <v>0</v>
      </c>
      <c r="N71" s="15">
        <f t="shared" si="8"/>
        <v>0</v>
      </c>
      <c r="O71" s="38">
        <v>0</v>
      </c>
      <c r="P71" s="13">
        <v>0</v>
      </c>
      <c r="Q71" s="38">
        <v>0</v>
      </c>
      <c r="R71" s="13">
        <v>0</v>
      </c>
      <c r="S71" s="38">
        <v>0</v>
      </c>
      <c r="T71" s="15">
        <f t="shared" si="9"/>
        <v>0</v>
      </c>
      <c r="U71" s="38">
        <f t="shared" si="10"/>
        <v>0</v>
      </c>
      <c r="V71" s="13">
        <v>0</v>
      </c>
      <c r="W71" s="38">
        <v>0</v>
      </c>
      <c r="X71" s="24"/>
    </row>
    <row r="72" spans="1:24" s="8" customFormat="1" ht="94.5" x14ac:dyDescent="0.25">
      <c r="A72" s="52" t="s">
        <v>117</v>
      </c>
      <c r="B72" s="22" t="s">
        <v>118</v>
      </c>
      <c r="C72" s="9" t="s">
        <v>77</v>
      </c>
      <c r="D72" s="13">
        <f t="shared" ref="D72" si="40">D73+D74+D75+D76</f>
        <v>0</v>
      </c>
      <c r="E72" s="12">
        <v>0</v>
      </c>
      <c r="F72" s="12">
        <v>0</v>
      </c>
      <c r="G72" s="13">
        <f t="shared" ref="G72" si="41">G73+G74+G75+G76</f>
        <v>0</v>
      </c>
      <c r="H72" s="12">
        <v>0</v>
      </c>
      <c r="I72" s="13">
        <f>I77</f>
        <v>4.2000000000000003E-2</v>
      </c>
      <c r="J72" s="12">
        <v>0</v>
      </c>
      <c r="K72" s="12">
        <v>0</v>
      </c>
      <c r="L72" s="13">
        <f>L77</f>
        <v>4.2000000000000003E-2</v>
      </c>
      <c r="M72" s="12">
        <v>0</v>
      </c>
      <c r="N72" s="15">
        <f t="shared" si="8"/>
        <v>4.2000000000000003E-2</v>
      </c>
      <c r="O72" s="38">
        <v>0</v>
      </c>
      <c r="P72" s="13">
        <v>0</v>
      </c>
      <c r="Q72" s="38">
        <v>0</v>
      </c>
      <c r="R72" s="13">
        <v>0</v>
      </c>
      <c r="S72" s="38">
        <v>0</v>
      </c>
      <c r="T72" s="15">
        <f t="shared" si="9"/>
        <v>4.2000000000000003E-2</v>
      </c>
      <c r="U72" s="38">
        <f t="shared" si="10"/>
        <v>0</v>
      </c>
      <c r="V72" s="13">
        <v>0</v>
      </c>
      <c r="W72" s="38">
        <v>0</v>
      </c>
      <c r="X72" s="24"/>
    </row>
    <row r="73" spans="1:24" ht="68.25" customHeight="1" x14ac:dyDescent="0.25">
      <c r="A73" s="53" t="s">
        <v>119</v>
      </c>
      <c r="B73" s="23" t="s">
        <v>120</v>
      </c>
      <c r="C73" s="17" t="s">
        <v>166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5">
        <f t="shared" si="8"/>
        <v>0</v>
      </c>
      <c r="O73" s="38">
        <v>0</v>
      </c>
      <c r="P73" s="13">
        <v>0</v>
      </c>
      <c r="Q73" s="38">
        <v>0</v>
      </c>
      <c r="R73" s="13">
        <v>0</v>
      </c>
      <c r="S73" s="38">
        <v>0</v>
      </c>
      <c r="T73" s="15">
        <f t="shared" si="9"/>
        <v>0</v>
      </c>
      <c r="U73" s="38">
        <f t="shared" si="10"/>
        <v>0</v>
      </c>
      <c r="V73" s="13">
        <v>0</v>
      </c>
      <c r="W73" s="38">
        <v>0</v>
      </c>
      <c r="X73" s="25"/>
    </row>
    <row r="74" spans="1:24" ht="90" customHeight="1" x14ac:dyDescent="0.25">
      <c r="A74" s="53" t="s">
        <v>121</v>
      </c>
      <c r="B74" s="23" t="s">
        <v>122</v>
      </c>
      <c r="C74" s="17" t="s">
        <v>167</v>
      </c>
      <c r="D74" s="18">
        <v>0</v>
      </c>
      <c r="E74" s="20">
        <v>0</v>
      </c>
      <c r="F74" s="20">
        <v>0</v>
      </c>
      <c r="G74" s="18">
        <v>0</v>
      </c>
      <c r="H74" s="20">
        <v>0</v>
      </c>
      <c r="I74" s="18">
        <v>0</v>
      </c>
      <c r="J74" s="20">
        <v>0</v>
      </c>
      <c r="K74" s="20">
        <v>0</v>
      </c>
      <c r="L74" s="18">
        <v>0</v>
      </c>
      <c r="M74" s="20">
        <v>0</v>
      </c>
      <c r="N74" s="15">
        <f t="shared" si="8"/>
        <v>0</v>
      </c>
      <c r="O74" s="38">
        <v>0</v>
      </c>
      <c r="P74" s="13">
        <v>0</v>
      </c>
      <c r="Q74" s="38">
        <v>0</v>
      </c>
      <c r="R74" s="13">
        <v>0</v>
      </c>
      <c r="S74" s="38">
        <v>0</v>
      </c>
      <c r="T74" s="15">
        <f t="shared" si="9"/>
        <v>0</v>
      </c>
      <c r="U74" s="38">
        <f t="shared" si="10"/>
        <v>0</v>
      </c>
      <c r="V74" s="13">
        <v>0</v>
      </c>
      <c r="W74" s="38">
        <v>0</v>
      </c>
      <c r="X74" s="25"/>
    </row>
    <row r="75" spans="1:24" ht="89.25" customHeight="1" x14ac:dyDescent="0.25">
      <c r="A75" s="53" t="s">
        <v>215</v>
      </c>
      <c r="B75" s="23" t="s">
        <v>123</v>
      </c>
      <c r="C75" s="17" t="s">
        <v>168</v>
      </c>
      <c r="D75" s="18">
        <v>0</v>
      </c>
      <c r="E75" s="19">
        <v>0</v>
      </c>
      <c r="F75" s="19">
        <v>0</v>
      </c>
      <c r="G75" s="18">
        <v>0</v>
      </c>
      <c r="H75" s="19">
        <v>0</v>
      </c>
      <c r="I75" s="18">
        <v>0</v>
      </c>
      <c r="J75" s="19">
        <v>0</v>
      </c>
      <c r="K75" s="19">
        <v>0</v>
      </c>
      <c r="L75" s="18">
        <v>0</v>
      </c>
      <c r="M75" s="19">
        <v>0</v>
      </c>
      <c r="N75" s="15">
        <f t="shared" si="8"/>
        <v>0</v>
      </c>
      <c r="O75" s="38">
        <v>0</v>
      </c>
      <c r="P75" s="13">
        <v>0</v>
      </c>
      <c r="Q75" s="38">
        <v>0</v>
      </c>
      <c r="R75" s="13">
        <v>0</v>
      </c>
      <c r="S75" s="38">
        <v>0</v>
      </c>
      <c r="T75" s="15">
        <f t="shared" si="9"/>
        <v>0</v>
      </c>
      <c r="U75" s="38">
        <f t="shared" si="10"/>
        <v>0</v>
      </c>
      <c r="V75" s="13">
        <v>0</v>
      </c>
      <c r="W75" s="38">
        <v>0</v>
      </c>
      <c r="X75" s="25"/>
    </row>
    <row r="76" spans="1:24" ht="74.25" customHeight="1" x14ac:dyDescent="0.25">
      <c r="A76" s="53" t="s">
        <v>216</v>
      </c>
      <c r="B76" s="23" t="s">
        <v>217</v>
      </c>
      <c r="C76" s="17" t="s">
        <v>169</v>
      </c>
      <c r="D76" s="18">
        <v>0</v>
      </c>
      <c r="E76" s="19">
        <v>0</v>
      </c>
      <c r="F76" s="19">
        <v>0</v>
      </c>
      <c r="G76" s="18">
        <v>0</v>
      </c>
      <c r="H76" s="19">
        <v>0</v>
      </c>
      <c r="I76" s="18">
        <v>0</v>
      </c>
      <c r="J76" s="19">
        <v>0</v>
      </c>
      <c r="K76" s="19">
        <v>0</v>
      </c>
      <c r="L76" s="18">
        <v>0</v>
      </c>
      <c r="M76" s="19">
        <v>0</v>
      </c>
      <c r="N76" s="15">
        <f t="shared" si="8"/>
        <v>0</v>
      </c>
      <c r="O76" s="38">
        <v>0</v>
      </c>
      <c r="P76" s="13">
        <v>0</v>
      </c>
      <c r="Q76" s="38">
        <v>0</v>
      </c>
      <c r="R76" s="13">
        <v>0</v>
      </c>
      <c r="S76" s="38">
        <v>0</v>
      </c>
      <c r="T76" s="15">
        <f t="shared" si="9"/>
        <v>0</v>
      </c>
      <c r="U76" s="38">
        <f t="shared" si="10"/>
        <v>0</v>
      </c>
      <c r="V76" s="13">
        <v>0</v>
      </c>
      <c r="W76" s="38">
        <v>0</v>
      </c>
      <c r="X76" s="25"/>
    </row>
    <row r="77" spans="1:24" ht="66" customHeight="1" x14ac:dyDescent="0.25">
      <c r="A77" s="53" t="s">
        <v>301</v>
      </c>
      <c r="B77" s="23" t="s">
        <v>300</v>
      </c>
      <c r="C77" s="17"/>
      <c r="D77" s="18">
        <v>0</v>
      </c>
      <c r="E77" s="19">
        <v>0</v>
      </c>
      <c r="F77" s="19">
        <v>0</v>
      </c>
      <c r="G77" s="18">
        <v>0</v>
      </c>
      <c r="H77" s="19">
        <v>0</v>
      </c>
      <c r="I77" s="18">
        <v>4.2000000000000003E-2</v>
      </c>
      <c r="J77" s="19">
        <v>0</v>
      </c>
      <c r="K77" s="19">
        <v>0</v>
      </c>
      <c r="L77" s="18">
        <v>4.2000000000000003E-2</v>
      </c>
      <c r="M77" s="19">
        <v>0</v>
      </c>
      <c r="N77" s="15">
        <v>0</v>
      </c>
      <c r="O77" s="38">
        <v>0</v>
      </c>
      <c r="P77" s="13">
        <v>0</v>
      </c>
      <c r="Q77" s="38">
        <v>0</v>
      </c>
      <c r="R77" s="13">
        <v>0</v>
      </c>
      <c r="S77" s="38">
        <v>0</v>
      </c>
      <c r="T77" s="15">
        <v>0</v>
      </c>
      <c r="U77" s="38">
        <v>0</v>
      </c>
      <c r="V77" s="13">
        <v>0</v>
      </c>
      <c r="W77" s="38">
        <v>0</v>
      </c>
      <c r="X77" s="95" t="s">
        <v>315</v>
      </c>
    </row>
    <row r="78" spans="1:24" s="8" customFormat="1" ht="47.25" x14ac:dyDescent="0.25">
      <c r="A78" s="52" t="s">
        <v>13</v>
      </c>
      <c r="B78" s="22" t="s">
        <v>124</v>
      </c>
      <c r="C78" s="9" t="s">
        <v>77</v>
      </c>
      <c r="D78" s="10">
        <v>0</v>
      </c>
      <c r="E78" s="15">
        <v>0</v>
      </c>
      <c r="F78" s="15">
        <v>0</v>
      </c>
      <c r="G78" s="10">
        <v>0</v>
      </c>
      <c r="H78" s="15">
        <v>0</v>
      </c>
      <c r="I78" s="10">
        <v>0</v>
      </c>
      <c r="J78" s="15">
        <v>0</v>
      </c>
      <c r="K78" s="15">
        <v>0</v>
      </c>
      <c r="L78" s="10">
        <v>0</v>
      </c>
      <c r="M78" s="15">
        <v>0</v>
      </c>
      <c r="N78" s="15">
        <f t="shared" si="8"/>
        <v>0</v>
      </c>
      <c r="O78" s="38">
        <v>0</v>
      </c>
      <c r="P78" s="13">
        <v>0</v>
      </c>
      <c r="Q78" s="38">
        <v>0</v>
      </c>
      <c r="R78" s="13">
        <v>0</v>
      </c>
      <c r="S78" s="38">
        <v>0</v>
      </c>
      <c r="T78" s="15">
        <f t="shared" si="9"/>
        <v>0</v>
      </c>
      <c r="U78" s="38">
        <f t="shared" si="10"/>
        <v>0</v>
      </c>
      <c r="V78" s="13">
        <v>0</v>
      </c>
      <c r="W78" s="38">
        <v>0</v>
      </c>
      <c r="X78" s="24"/>
    </row>
    <row r="79" spans="1:24" s="8" customFormat="1" ht="78.75" x14ac:dyDescent="0.25">
      <c r="A79" s="52" t="s">
        <v>14</v>
      </c>
      <c r="B79" s="22" t="s">
        <v>34</v>
      </c>
      <c r="C79" s="9" t="s">
        <v>77</v>
      </c>
      <c r="D79" s="10">
        <v>0</v>
      </c>
      <c r="E79" s="15">
        <v>0</v>
      </c>
      <c r="F79" s="15">
        <v>0</v>
      </c>
      <c r="G79" s="10">
        <v>0</v>
      </c>
      <c r="H79" s="15">
        <v>0</v>
      </c>
      <c r="I79" s="10">
        <v>0</v>
      </c>
      <c r="J79" s="15">
        <v>0</v>
      </c>
      <c r="K79" s="15">
        <v>0</v>
      </c>
      <c r="L79" s="10">
        <v>0</v>
      </c>
      <c r="M79" s="15">
        <v>0</v>
      </c>
      <c r="N79" s="15">
        <f t="shared" si="8"/>
        <v>0</v>
      </c>
      <c r="O79" s="38">
        <v>0</v>
      </c>
      <c r="P79" s="13">
        <v>0</v>
      </c>
      <c r="Q79" s="38">
        <v>0</v>
      </c>
      <c r="R79" s="13">
        <v>0</v>
      </c>
      <c r="S79" s="38">
        <v>0</v>
      </c>
      <c r="T79" s="15">
        <f t="shared" si="9"/>
        <v>0</v>
      </c>
      <c r="U79" s="38">
        <f t="shared" si="10"/>
        <v>0</v>
      </c>
      <c r="V79" s="13">
        <v>0</v>
      </c>
      <c r="W79" s="38">
        <v>0</v>
      </c>
      <c r="X79" s="24"/>
    </row>
    <row r="80" spans="1:24" s="8" customFormat="1" ht="47.25" x14ac:dyDescent="0.25">
      <c r="A80" s="52" t="s">
        <v>15</v>
      </c>
      <c r="B80" s="22" t="s">
        <v>125</v>
      </c>
      <c r="C80" s="9" t="s">
        <v>77</v>
      </c>
      <c r="D80" s="10">
        <v>0</v>
      </c>
      <c r="E80" s="12">
        <v>0</v>
      </c>
      <c r="F80" s="12">
        <v>0</v>
      </c>
      <c r="G80" s="10">
        <v>0</v>
      </c>
      <c r="H80" s="12">
        <v>0</v>
      </c>
      <c r="I80" s="10">
        <v>0</v>
      </c>
      <c r="J80" s="12">
        <v>0</v>
      </c>
      <c r="K80" s="12">
        <v>0</v>
      </c>
      <c r="L80" s="10">
        <v>0</v>
      </c>
      <c r="M80" s="12">
        <v>0</v>
      </c>
      <c r="N80" s="15">
        <f t="shared" si="8"/>
        <v>0</v>
      </c>
      <c r="O80" s="38">
        <v>0</v>
      </c>
      <c r="P80" s="13">
        <v>0</v>
      </c>
      <c r="Q80" s="38">
        <v>0</v>
      </c>
      <c r="R80" s="13">
        <v>0</v>
      </c>
      <c r="S80" s="38">
        <v>0</v>
      </c>
      <c r="T80" s="15">
        <f t="shared" si="9"/>
        <v>0</v>
      </c>
      <c r="U80" s="38">
        <f t="shared" si="10"/>
        <v>0</v>
      </c>
      <c r="V80" s="13">
        <v>0</v>
      </c>
      <c r="W80" s="38">
        <v>0</v>
      </c>
      <c r="X80" s="24"/>
    </row>
    <row r="81" spans="1:24" s="8" customFormat="1" ht="78.75" x14ac:dyDescent="0.25">
      <c r="A81" s="52" t="s">
        <v>16</v>
      </c>
      <c r="B81" s="22" t="s">
        <v>126</v>
      </c>
      <c r="C81" s="9" t="s">
        <v>77</v>
      </c>
      <c r="D81" s="10">
        <v>0</v>
      </c>
      <c r="E81" s="12">
        <v>0</v>
      </c>
      <c r="F81" s="12">
        <v>0</v>
      </c>
      <c r="G81" s="10">
        <v>0</v>
      </c>
      <c r="H81" s="12">
        <v>0</v>
      </c>
      <c r="I81" s="10">
        <v>0</v>
      </c>
      <c r="J81" s="12">
        <v>0</v>
      </c>
      <c r="K81" s="12">
        <v>0</v>
      </c>
      <c r="L81" s="10">
        <v>0</v>
      </c>
      <c r="M81" s="12">
        <v>0</v>
      </c>
      <c r="N81" s="15">
        <f t="shared" si="8"/>
        <v>0</v>
      </c>
      <c r="O81" s="38">
        <v>0</v>
      </c>
      <c r="P81" s="13">
        <v>0</v>
      </c>
      <c r="Q81" s="38">
        <v>0</v>
      </c>
      <c r="R81" s="13">
        <v>0</v>
      </c>
      <c r="S81" s="38">
        <v>0</v>
      </c>
      <c r="T81" s="15">
        <f t="shared" si="9"/>
        <v>0</v>
      </c>
      <c r="U81" s="38">
        <f t="shared" si="10"/>
        <v>0</v>
      </c>
      <c r="V81" s="13">
        <v>0</v>
      </c>
      <c r="W81" s="38">
        <v>0</v>
      </c>
      <c r="X81" s="24"/>
    </row>
    <row r="82" spans="1:24" s="8" customFormat="1" ht="63" x14ac:dyDescent="0.25">
      <c r="A82" s="52" t="s">
        <v>17</v>
      </c>
      <c r="B82" s="22" t="s">
        <v>35</v>
      </c>
      <c r="C82" s="9" t="s">
        <v>77</v>
      </c>
      <c r="D82" s="10">
        <v>0</v>
      </c>
      <c r="E82" s="12">
        <v>0</v>
      </c>
      <c r="F82" s="12">
        <v>0</v>
      </c>
      <c r="G82" s="10">
        <v>0</v>
      </c>
      <c r="H82" s="12">
        <v>0</v>
      </c>
      <c r="I82" s="10">
        <v>0</v>
      </c>
      <c r="J82" s="12">
        <v>0</v>
      </c>
      <c r="K82" s="12">
        <v>0</v>
      </c>
      <c r="L82" s="10">
        <v>0</v>
      </c>
      <c r="M82" s="12">
        <v>0</v>
      </c>
      <c r="N82" s="15">
        <f t="shared" si="8"/>
        <v>0</v>
      </c>
      <c r="O82" s="38">
        <v>0</v>
      </c>
      <c r="P82" s="13">
        <v>0</v>
      </c>
      <c r="Q82" s="38">
        <v>0</v>
      </c>
      <c r="R82" s="13">
        <v>0</v>
      </c>
      <c r="S82" s="38">
        <v>0</v>
      </c>
      <c r="T82" s="15">
        <f t="shared" si="9"/>
        <v>0</v>
      </c>
      <c r="U82" s="38">
        <f t="shared" si="10"/>
        <v>0</v>
      </c>
      <c r="V82" s="13">
        <v>0</v>
      </c>
      <c r="W82" s="38">
        <v>0</v>
      </c>
      <c r="X82" s="24"/>
    </row>
    <row r="83" spans="1:24" s="8" customFormat="1" ht="47.25" x14ac:dyDescent="0.25">
      <c r="A83" s="52" t="s">
        <v>127</v>
      </c>
      <c r="B83" s="22" t="s">
        <v>128</v>
      </c>
      <c r="C83" s="9" t="s">
        <v>77</v>
      </c>
      <c r="D83" s="10">
        <v>0</v>
      </c>
      <c r="E83" s="12">
        <v>0</v>
      </c>
      <c r="F83" s="12">
        <v>0</v>
      </c>
      <c r="G83" s="10">
        <v>0</v>
      </c>
      <c r="H83" s="12">
        <v>0</v>
      </c>
      <c r="I83" s="10">
        <v>0</v>
      </c>
      <c r="J83" s="12">
        <v>0</v>
      </c>
      <c r="K83" s="12">
        <v>0</v>
      </c>
      <c r="L83" s="10">
        <v>0</v>
      </c>
      <c r="M83" s="12">
        <v>0</v>
      </c>
      <c r="N83" s="15">
        <f t="shared" si="8"/>
        <v>0</v>
      </c>
      <c r="O83" s="38">
        <v>0</v>
      </c>
      <c r="P83" s="13">
        <v>0</v>
      </c>
      <c r="Q83" s="38">
        <v>0</v>
      </c>
      <c r="R83" s="13">
        <v>0</v>
      </c>
      <c r="S83" s="38">
        <v>0</v>
      </c>
      <c r="T83" s="15">
        <f t="shared" si="9"/>
        <v>0</v>
      </c>
      <c r="U83" s="38">
        <f t="shared" si="10"/>
        <v>0</v>
      </c>
      <c r="V83" s="13">
        <v>0</v>
      </c>
      <c r="W83" s="38">
        <v>0</v>
      </c>
      <c r="X83" s="24"/>
    </row>
    <row r="84" spans="1:24" s="8" customFormat="1" ht="63" x14ac:dyDescent="0.25">
      <c r="A84" s="52" t="s">
        <v>129</v>
      </c>
      <c r="B84" s="14" t="s">
        <v>130</v>
      </c>
      <c r="C84" s="9" t="s">
        <v>77</v>
      </c>
      <c r="D84" s="10">
        <v>0</v>
      </c>
      <c r="E84" s="12">
        <v>0</v>
      </c>
      <c r="F84" s="12">
        <v>0</v>
      </c>
      <c r="G84" s="10">
        <v>0</v>
      </c>
      <c r="H84" s="12">
        <v>0</v>
      </c>
      <c r="I84" s="10">
        <v>0</v>
      </c>
      <c r="J84" s="12">
        <v>0</v>
      </c>
      <c r="K84" s="12">
        <v>0</v>
      </c>
      <c r="L84" s="10">
        <v>0</v>
      </c>
      <c r="M84" s="12">
        <v>0</v>
      </c>
      <c r="N84" s="15">
        <f t="shared" si="8"/>
        <v>0</v>
      </c>
      <c r="O84" s="38">
        <v>0</v>
      </c>
      <c r="P84" s="13">
        <v>0</v>
      </c>
      <c r="Q84" s="38">
        <v>0</v>
      </c>
      <c r="R84" s="13">
        <v>0</v>
      </c>
      <c r="S84" s="38">
        <v>0</v>
      </c>
      <c r="T84" s="15">
        <f t="shared" si="9"/>
        <v>0</v>
      </c>
      <c r="U84" s="38">
        <f t="shared" si="10"/>
        <v>0</v>
      </c>
      <c r="V84" s="13">
        <v>0</v>
      </c>
      <c r="W84" s="38">
        <v>0</v>
      </c>
      <c r="X84" s="24"/>
    </row>
    <row r="85" spans="1:24" s="8" customFormat="1" ht="47.25" x14ac:dyDescent="0.25">
      <c r="A85" s="52" t="s">
        <v>18</v>
      </c>
      <c r="B85" s="14" t="s">
        <v>131</v>
      </c>
      <c r="C85" s="9" t="s">
        <v>77</v>
      </c>
      <c r="D85" s="13">
        <f t="shared" ref="D85" si="42">D86+D122</f>
        <v>6.5349999999999993</v>
      </c>
      <c r="E85" s="12">
        <v>0</v>
      </c>
      <c r="F85" s="12">
        <v>0</v>
      </c>
      <c r="G85" s="13">
        <f t="shared" ref="G85" si="43">G86+G122</f>
        <v>6.5349999999999993</v>
      </c>
      <c r="H85" s="12">
        <v>0</v>
      </c>
      <c r="I85" s="13">
        <f t="shared" ref="I85" si="44">I86+I122</f>
        <v>6.2140000000000004</v>
      </c>
      <c r="J85" s="12">
        <v>0</v>
      </c>
      <c r="K85" s="12">
        <v>0</v>
      </c>
      <c r="L85" s="13">
        <f t="shared" ref="L85" si="45">L86+L122</f>
        <v>6.2140000000000004</v>
      </c>
      <c r="M85" s="12">
        <v>0</v>
      </c>
      <c r="N85" s="15">
        <f t="shared" si="8"/>
        <v>-0.32099999999999884</v>
      </c>
      <c r="O85" s="38">
        <f t="shared" si="15"/>
        <v>0.95087987758224957</v>
      </c>
      <c r="P85" s="13">
        <v>0</v>
      </c>
      <c r="Q85" s="38">
        <v>0</v>
      </c>
      <c r="R85" s="13">
        <v>0</v>
      </c>
      <c r="S85" s="38">
        <v>0</v>
      </c>
      <c r="T85" s="15">
        <f t="shared" si="9"/>
        <v>-0.32099999999999884</v>
      </c>
      <c r="U85" s="38">
        <f t="shared" si="10"/>
        <v>0.95087987758224957</v>
      </c>
      <c r="V85" s="13">
        <v>0</v>
      </c>
      <c r="W85" s="38">
        <v>0</v>
      </c>
      <c r="X85" s="24"/>
    </row>
    <row r="86" spans="1:24" s="8" customFormat="1" ht="47.25" x14ac:dyDescent="0.25">
      <c r="A86" s="54" t="s">
        <v>19</v>
      </c>
      <c r="B86" s="46" t="s">
        <v>36</v>
      </c>
      <c r="C86" s="9" t="s">
        <v>77</v>
      </c>
      <c r="D86" s="12">
        <f t="shared" ref="D86" si="46">D87+D88+D89+D92+D93+D94+D95+D96+D97+D98+D99+D100+D101+D102+D103+D104+D105+D106+D107+D108+D109+D110+D111+D112+D113+D114+D115+D116+D117+D118+D119+D120+D121+D90+D91</f>
        <v>6.3709999999999996</v>
      </c>
      <c r="E86" s="12">
        <v>0</v>
      </c>
      <c r="F86" s="12">
        <v>0</v>
      </c>
      <c r="G86" s="12">
        <f t="shared" ref="G86" si="47">G87+G88+G89+G92+G93+G94+G95+G96+G97+G98+G99+G100+G101+G102+G103+G104+G105+G106+G107+G108+G109+G110+G111+G112+G113+G114+G115+G116+G117+G118+G119+G120+G121+G90+G91</f>
        <v>6.3709999999999996</v>
      </c>
      <c r="H86" s="12">
        <v>0</v>
      </c>
      <c r="I86" s="12">
        <f t="shared" ref="I86" si="48">I87+I88+I89+I92+I93+I94+I95+I96+I97+I98+I99+I100+I101+I102+I103+I104+I105+I106+I107+I108+I109+I110+I111+I112+I113+I114+I115+I116+I117+I118+I119+I120+I121+I90+I91</f>
        <v>6.0500000000000007</v>
      </c>
      <c r="J86" s="12">
        <v>0</v>
      </c>
      <c r="K86" s="12">
        <v>0</v>
      </c>
      <c r="L86" s="12">
        <f t="shared" ref="L86" si="49">L87+L88+L89+L92+L93+L94+L95+L96+L97+L98+L99+L100+L101+L102+L103+L104+L105+L106+L107+L108+L109+L110+L111+L112+L113+L114+L115+L116+L117+L118+L119+L120+L121+L90+L91</f>
        <v>6.0500000000000007</v>
      </c>
      <c r="M86" s="12">
        <v>0</v>
      </c>
      <c r="N86" s="15">
        <f t="shared" si="8"/>
        <v>-0.32099999999999884</v>
      </c>
      <c r="O86" s="38">
        <f t="shared" si="15"/>
        <v>0.94961544498508887</v>
      </c>
      <c r="P86" s="13">
        <v>0</v>
      </c>
      <c r="Q86" s="38">
        <v>0</v>
      </c>
      <c r="R86" s="13">
        <v>0</v>
      </c>
      <c r="S86" s="38">
        <v>0</v>
      </c>
      <c r="T86" s="15">
        <f t="shared" si="9"/>
        <v>-0.32099999999999884</v>
      </c>
      <c r="U86" s="38">
        <f t="shared" si="10"/>
        <v>0.94961544498508887</v>
      </c>
      <c r="V86" s="13">
        <v>0</v>
      </c>
      <c r="W86" s="38">
        <v>0</v>
      </c>
      <c r="X86" s="24"/>
    </row>
    <row r="87" spans="1:24" ht="60" customHeight="1" x14ac:dyDescent="0.25">
      <c r="A87" s="55" t="s">
        <v>23</v>
      </c>
      <c r="B87" s="23" t="s">
        <v>251</v>
      </c>
      <c r="C87" s="17" t="s">
        <v>169</v>
      </c>
      <c r="D87" s="18">
        <v>7.0999999999999994E-2</v>
      </c>
      <c r="E87" s="18">
        <v>0</v>
      </c>
      <c r="F87" s="18">
        <v>0</v>
      </c>
      <c r="G87" s="18">
        <v>7.0999999999999994E-2</v>
      </c>
      <c r="H87" s="18">
        <v>0</v>
      </c>
      <c r="I87" s="18">
        <v>0.218</v>
      </c>
      <c r="J87" s="18">
        <v>0</v>
      </c>
      <c r="K87" s="18">
        <v>0</v>
      </c>
      <c r="L87" s="18">
        <v>0.218</v>
      </c>
      <c r="M87" s="18">
        <v>0</v>
      </c>
      <c r="N87" s="15">
        <f t="shared" si="8"/>
        <v>0.14700000000000002</v>
      </c>
      <c r="O87" s="38">
        <v>0</v>
      </c>
      <c r="P87" s="13">
        <v>0</v>
      </c>
      <c r="Q87" s="38">
        <v>0</v>
      </c>
      <c r="R87" s="13">
        <v>0</v>
      </c>
      <c r="S87" s="38">
        <v>0</v>
      </c>
      <c r="T87" s="15">
        <f t="shared" si="9"/>
        <v>0.14700000000000002</v>
      </c>
      <c r="U87" s="38">
        <f t="shared" si="10"/>
        <v>0</v>
      </c>
      <c r="V87" s="13">
        <v>0</v>
      </c>
      <c r="W87" s="38">
        <v>0</v>
      </c>
      <c r="X87" s="25"/>
    </row>
    <row r="88" spans="1:24" ht="67.5" customHeight="1" x14ac:dyDescent="0.25">
      <c r="A88" s="55" t="s">
        <v>24</v>
      </c>
      <c r="B88" s="23" t="s">
        <v>250</v>
      </c>
      <c r="C88" s="17" t="s">
        <v>170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5">
        <f t="shared" si="8"/>
        <v>0</v>
      </c>
      <c r="O88" s="38">
        <v>0</v>
      </c>
      <c r="P88" s="13">
        <v>0</v>
      </c>
      <c r="Q88" s="38">
        <v>0</v>
      </c>
      <c r="R88" s="13">
        <v>0</v>
      </c>
      <c r="S88" s="38">
        <v>0</v>
      </c>
      <c r="T88" s="15">
        <f t="shared" si="9"/>
        <v>0</v>
      </c>
      <c r="U88" s="38">
        <f t="shared" si="10"/>
        <v>0</v>
      </c>
      <c r="V88" s="13">
        <v>0</v>
      </c>
      <c r="W88" s="38">
        <v>0</v>
      </c>
      <c r="X88" s="25"/>
    </row>
    <row r="89" spans="1:24" ht="70.5" customHeight="1" x14ac:dyDescent="0.25">
      <c r="A89" s="55" t="s">
        <v>47</v>
      </c>
      <c r="B89" s="23" t="s">
        <v>223</v>
      </c>
      <c r="C89" s="17" t="s">
        <v>171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5">
        <f t="shared" si="8"/>
        <v>0</v>
      </c>
      <c r="O89" s="38">
        <v>0</v>
      </c>
      <c r="P89" s="13">
        <v>0</v>
      </c>
      <c r="Q89" s="38">
        <v>0</v>
      </c>
      <c r="R89" s="13">
        <v>0</v>
      </c>
      <c r="S89" s="38">
        <v>0</v>
      </c>
      <c r="T89" s="15">
        <f t="shared" si="9"/>
        <v>0</v>
      </c>
      <c r="U89" s="38">
        <f t="shared" si="10"/>
        <v>0</v>
      </c>
      <c r="V89" s="13">
        <v>0</v>
      </c>
      <c r="W89" s="38">
        <v>0</v>
      </c>
      <c r="X89" s="25"/>
    </row>
    <row r="90" spans="1:24" ht="60" customHeight="1" x14ac:dyDescent="0.25">
      <c r="A90" s="55" t="s">
        <v>48</v>
      </c>
      <c r="B90" s="23" t="s">
        <v>224</v>
      </c>
      <c r="C90" s="17" t="s">
        <v>172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5">
        <f t="shared" si="8"/>
        <v>0</v>
      </c>
      <c r="O90" s="38">
        <v>0</v>
      </c>
      <c r="P90" s="13">
        <v>0</v>
      </c>
      <c r="Q90" s="38">
        <v>0</v>
      </c>
      <c r="R90" s="13">
        <v>0</v>
      </c>
      <c r="S90" s="38">
        <v>0</v>
      </c>
      <c r="T90" s="15">
        <f t="shared" si="9"/>
        <v>0</v>
      </c>
      <c r="U90" s="38">
        <f t="shared" si="10"/>
        <v>0</v>
      </c>
      <c r="V90" s="13">
        <v>0</v>
      </c>
      <c r="W90" s="38">
        <v>0</v>
      </c>
      <c r="X90" s="25"/>
    </row>
    <row r="91" spans="1:24" ht="33" customHeight="1" x14ac:dyDescent="0.25">
      <c r="A91" s="55" t="s">
        <v>49</v>
      </c>
      <c r="B91" s="23" t="s">
        <v>249</v>
      </c>
      <c r="C91" s="17" t="s">
        <v>173</v>
      </c>
      <c r="D91" s="18">
        <v>1.0620000000000001</v>
      </c>
      <c r="E91" s="20">
        <v>0</v>
      </c>
      <c r="F91" s="20">
        <v>0</v>
      </c>
      <c r="G91" s="18">
        <v>1.0620000000000001</v>
      </c>
      <c r="H91" s="20">
        <v>0</v>
      </c>
      <c r="I91" s="18">
        <v>0.84099999999999997</v>
      </c>
      <c r="J91" s="20">
        <v>0</v>
      </c>
      <c r="K91" s="20">
        <v>0</v>
      </c>
      <c r="L91" s="18">
        <v>0.84099999999999997</v>
      </c>
      <c r="M91" s="20">
        <v>0</v>
      </c>
      <c r="N91" s="15">
        <f t="shared" si="8"/>
        <v>-0.22100000000000009</v>
      </c>
      <c r="O91" s="38">
        <v>0</v>
      </c>
      <c r="P91" s="13">
        <v>0</v>
      </c>
      <c r="Q91" s="38">
        <v>0</v>
      </c>
      <c r="R91" s="13">
        <v>0</v>
      </c>
      <c r="S91" s="38">
        <v>0</v>
      </c>
      <c r="T91" s="15">
        <f t="shared" si="9"/>
        <v>-0.22100000000000009</v>
      </c>
      <c r="U91" s="38">
        <f t="shared" si="10"/>
        <v>0</v>
      </c>
      <c r="V91" s="13">
        <v>0</v>
      </c>
      <c r="W91" s="38">
        <v>0</v>
      </c>
      <c r="X91" s="25"/>
    </row>
    <row r="92" spans="1:24" ht="56.25" customHeight="1" x14ac:dyDescent="0.25">
      <c r="A92" s="55" t="s">
        <v>50</v>
      </c>
      <c r="B92" s="23" t="s">
        <v>248</v>
      </c>
      <c r="C92" s="17" t="s">
        <v>174</v>
      </c>
      <c r="D92" s="18">
        <v>0.112</v>
      </c>
      <c r="E92" s="20">
        <v>0</v>
      </c>
      <c r="F92" s="20">
        <v>0</v>
      </c>
      <c r="G92" s="18">
        <v>0.112</v>
      </c>
      <c r="H92" s="20">
        <v>0</v>
      </c>
      <c r="I92" s="18">
        <v>8.3000000000000004E-2</v>
      </c>
      <c r="J92" s="20">
        <v>0</v>
      </c>
      <c r="K92" s="20">
        <v>0</v>
      </c>
      <c r="L92" s="18">
        <v>8.3000000000000004E-2</v>
      </c>
      <c r="M92" s="20">
        <v>0</v>
      </c>
      <c r="N92" s="15">
        <f t="shared" si="8"/>
        <v>-2.8999999999999998E-2</v>
      </c>
      <c r="O92" s="38">
        <v>0</v>
      </c>
      <c r="P92" s="13">
        <v>0</v>
      </c>
      <c r="Q92" s="38">
        <v>0</v>
      </c>
      <c r="R92" s="13">
        <v>0</v>
      </c>
      <c r="S92" s="38">
        <v>0</v>
      </c>
      <c r="T92" s="15">
        <f t="shared" si="9"/>
        <v>-2.8999999999999998E-2</v>
      </c>
      <c r="U92" s="38">
        <f t="shared" si="10"/>
        <v>0</v>
      </c>
      <c r="V92" s="13">
        <v>0</v>
      </c>
      <c r="W92" s="38">
        <v>0</v>
      </c>
      <c r="X92" s="25"/>
    </row>
    <row r="93" spans="1:24" ht="47.25" x14ac:dyDescent="0.25">
      <c r="A93" s="55" t="s">
        <v>51</v>
      </c>
      <c r="B93" s="23" t="s">
        <v>247</v>
      </c>
      <c r="C93" s="17" t="s">
        <v>175</v>
      </c>
      <c r="D93" s="18">
        <v>0.47899999999999998</v>
      </c>
      <c r="E93" s="20">
        <v>0</v>
      </c>
      <c r="F93" s="20">
        <v>0</v>
      </c>
      <c r="G93" s="18">
        <v>0.47899999999999998</v>
      </c>
      <c r="H93" s="20">
        <v>0</v>
      </c>
      <c r="I93" s="18">
        <v>0.72599999999999998</v>
      </c>
      <c r="J93" s="20">
        <v>0</v>
      </c>
      <c r="K93" s="20">
        <v>0</v>
      </c>
      <c r="L93" s="18">
        <v>0.72599999999999998</v>
      </c>
      <c r="M93" s="20">
        <v>0</v>
      </c>
      <c r="N93" s="15">
        <f t="shared" si="8"/>
        <v>0.247</v>
      </c>
      <c r="O93" s="38">
        <v>0</v>
      </c>
      <c r="P93" s="13">
        <v>0</v>
      </c>
      <c r="Q93" s="38">
        <v>0</v>
      </c>
      <c r="R93" s="13">
        <v>0</v>
      </c>
      <c r="S93" s="38">
        <v>0</v>
      </c>
      <c r="T93" s="15">
        <f t="shared" si="9"/>
        <v>0.247</v>
      </c>
      <c r="U93" s="38">
        <f t="shared" si="10"/>
        <v>0</v>
      </c>
      <c r="V93" s="13">
        <v>0</v>
      </c>
      <c r="W93" s="38">
        <v>0</v>
      </c>
      <c r="X93" s="25"/>
    </row>
    <row r="94" spans="1:24" ht="47.25" x14ac:dyDescent="0.25">
      <c r="A94" s="55" t="s">
        <v>52</v>
      </c>
      <c r="B94" s="23" t="s">
        <v>222</v>
      </c>
      <c r="C94" s="17" t="s">
        <v>176</v>
      </c>
      <c r="D94" s="18">
        <v>0.84399999999999997</v>
      </c>
      <c r="E94" s="20">
        <v>0</v>
      </c>
      <c r="F94" s="20">
        <v>0</v>
      </c>
      <c r="G94" s="18">
        <v>0.84399999999999997</v>
      </c>
      <c r="H94" s="20">
        <v>0</v>
      </c>
      <c r="I94" s="18">
        <v>0.71799999999999997</v>
      </c>
      <c r="J94" s="20">
        <v>0</v>
      </c>
      <c r="K94" s="20">
        <v>0</v>
      </c>
      <c r="L94" s="18">
        <v>0.71799999999999997</v>
      </c>
      <c r="M94" s="20">
        <v>0</v>
      </c>
      <c r="N94" s="15">
        <f t="shared" si="8"/>
        <v>-0.126</v>
      </c>
      <c r="O94" s="38">
        <v>0</v>
      </c>
      <c r="P94" s="13">
        <v>0</v>
      </c>
      <c r="Q94" s="38">
        <v>0</v>
      </c>
      <c r="R94" s="13">
        <v>0</v>
      </c>
      <c r="S94" s="38">
        <v>0</v>
      </c>
      <c r="T94" s="15">
        <f t="shared" si="9"/>
        <v>-0.126</v>
      </c>
      <c r="U94" s="38">
        <f t="shared" si="10"/>
        <v>0</v>
      </c>
      <c r="V94" s="13">
        <v>0</v>
      </c>
      <c r="W94" s="38">
        <v>0</v>
      </c>
      <c r="X94" s="25"/>
    </row>
    <row r="95" spans="1:24" ht="47.25" x14ac:dyDescent="0.25">
      <c r="A95" s="55" t="s">
        <v>53</v>
      </c>
      <c r="B95" s="23" t="s">
        <v>246</v>
      </c>
      <c r="C95" s="17" t="s">
        <v>177</v>
      </c>
      <c r="D95" s="18">
        <v>0.26100000000000001</v>
      </c>
      <c r="E95" s="20">
        <v>0</v>
      </c>
      <c r="F95" s="20">
        <v>0</v>
      </c>
      <c r="G95" s="18">
        <v>0.26100000000000001</v>
      </c>
      <c r="H95" s="20">
        <v>0</v>
      </c>
      <c r="I95" s="18">
        <v>0.187</v>
      </c>
      <c r="J95" s="20">
        <v>0</v>
      </c>
      <c r="K95" s="20">
        <v>0</v>
      </c>
      <c r="L95" s="18">
        <v>0.187</v>
      </c>
      <c r="M95" s="20">
        <v>0</v>
      </c>
      <c r="N95" s="15">
        <f t="shared" si="8"/>
        <v>-7.400000000000001E-2</v>
      </c>
      <c r="O95" s="38">
        <v>0</v>
      </c>
      <c r="P95" s="13">
        <v>0</v>
      </c>
      <c r="Q95" s="38">
        <v>0</v>
      </c>
      <c r="R95" s="13">
        <v>0</v>
      </c>
      <c r="S95" s="38">
        <v>0</v>
      </c>
      <c r="T95" s="15">
        <f t="shared" si="9"/>
        <v>-7.400000000000001E-2</v>
      </c>
      <c r="U95" s="38">
        <f t="shared" si="10"/>
        <v>0</v>
      </c>
      <c r="V95" s="13">
        <v>0</v>
      </c>
      <c r="W95" s="38">
        <v>0</v>
      </c>
      <c r="X95" s="25"/>
    </row>
    <row r="96" spans="1:24" ht="42" customHeight="1" x14ac:dyDescent="0.25">
      <c r="A96" s="55" t="s">
        <v>54</v>
      </c>
      <c r="B96" s="23" t="s">
        <v>245</v>
      </c>
      <c r="C96" s="17" t="s">
        <v>178</v>
      </c>
      <c r="D96" s="18">
        <v>0.182</v>
      </c>
      <c r="E96" s="20">
        <v>0</v>
      </c>
      <c r="F96" s="20">
        <v>0</v>
      </c>
      <c r="G96" s="18">
        <v>0.182</v>
      </c>
      <c r="H96" s="20">
        <v>0</v>
      </c>
      <c r="I96" s="18">
        <v>0.16200000000000001</v>
      </c>
      <c r="J96" s="20">
        <v>0</v>
      </c>
      <c r="K96" s="20">
        <v>0</v>
      </c>
      <c r="L96" s="18">
        <v>0.16200000000000001</v>
      </c>
      <c r="M96" s="18">
        <v>0</v>
      </c>
      <c r="N96" s="15">
        <f t="shared" si="8"/>
        <v>-1.999999999999999E-2</v>
      </c>
      <c r="O96" s="38">
        <v>0</v>
      </c>
      <c r="P96" s="13">
        <v>0</v>
      </c>
      <c r="Q96" s="38">
        <v>0</v>
      </c>
      <c r="R96" s="13">
        <v>0</v>
      </c>
      <c r="S96" s="38">
        <v>0</v>
      </c>
      <c r="T96" s="15">
        <f t="shared" si="9"/>
        <v>-1.999999999999999E-2</v>
      </c>
      <c r="U96" s="38">
        <f t="shared" si="10"/>
        <v>0</v>
      </c>
      <c r="V96" s="13">
        <v>0</v>
      </c>
      <c r="W96" s="38">
        <v>0</v>
      </c>
      <c r="X96" s="25"/>
    </row>
    <row r="97" spans="1:24" ht="38.25" customHeight="1" x14ac:dyDescent="0.25">
      <c r="A97" s="55" t="s">
        <v>55</v>
      </c>
      <c r="B97" s="23" t="s">
        <v>244</v>
      </c>
      <c r="C97" s="17" t="s">
        <v>179</v>
      </c>
      <c r="D97" s="18">
        <v>0</v>
      </c>
      <c r="E97" s="20">
        <v>0</v>
      </c>
      <c r="F97" s="20">
        <v>0</v>
      </c>
      <c r="G97" s="18">
        <v>0</v>
      </c>
      <c r="H97" s="20">
        <v>0</v>
      </c>
      <c r="I97" s="18">
        <v>0</v>
      </c>
      <c r="J97" s="20">
        <v>0</v>
      </c>
      <c r="K97" s="20">
        <v>0</v>
      </c>
      <c r="L97" s="18">
        <v>0</v>
      </c>
      <c r="M97" s="18">
        <v>0</v>
      </c>
      <c r="N97" s="15">
        <f t="shared" si="8"/>
        <v>0</v>
      </c>
      <c r="O97" s="38">
        <v>0</v>
      </c>
      <c r="P97" s="13">
        <v>0</v>
      </c>
      <c r="Q97" s="38">
        <v>0</v>
      </c>
      <c r="R97" s="13">
        <v>0</v>
      </c>
      <c r="S97" s="38">
        <v>0</v>
      </c>
      <c r="T97" s="15">
        <f t="shared" si="9"/>
        <v>0</v>
      </c>
      <c r="U97" s="38">
        <f t="shared" si="10"/>
        <v>0</v>
      </c>
      <c r="V97" s="13">
        <v>0</v>
      </c>
      <c r="W97" s="38">
        <v>0</v>
      </c>
      <c r="X97" s="25"/>
    </row>
    <row r="98" spans="1:24" ht="40.5" customHeight="1" x14ac:dyDescent="0.25">
      <c r="A98" s="55" t="s">
        <v>56</v>
      </c>
      <c r="B98" s="23" t="s">
        <v>243</v>
      </c>
      <c r="C98" s="17" t="s">
        <v>180</v>
      </c>
      <c r="D98" s="18">
        <v>0</v>
      </c>
      <c r="E98" s="20">
        <v>0</v>
      </c>
      <c r="F98" s="20">
        <v>0</v>
      </c>
      <c r="G98" s="18">
        <v>0</v>
      </c>
      <c r="H98" s="20">
        <v>0</v>
      </c>
      <c r="I98" s="18">
        <v>0</v>
      </c>
      <c r="J98" s="20">
        <v>0</v>
      </c>
      <c r="K98" s="20">
        <v>0</v>
      </c>
      <c r="L98" s="18">
        <v>0</v>
      </c>
      <c r="M98" s="18">
        <v>0</v>
      </c>
      <c r="N98" s="15">
        <f t="shared" si="8"/>
        <v>0</v>
      </c>
      <c r="O98" s="38">
        <v>0</v>
      </c>
      <c r="P98" s="13">
        <v>0</v>
      </c>
      <c r="Q98" s="38">
        <v>0</v>
      </c>
      <c r="R98" s="13">
        <v>0</v>
      </c>
      <c r="S98" s="38">
        <v>0</v>
      </c>
      <c r="T98" s="15">
        <f t="shared" si="9"/>
        <v>0</v>
      </c>
      <c r="U98" s="38">
        <f t="shared" si="10"/>
        <v>0</v>
      </c>
      <c r="V98" s="13">
        <v>0</v>
      </c>
      <c r="W98" s="38">
        <v>0</v>
      </c>
      <c r="X98" s="25"/>
    </row>
    <row r="99" spans="1:24" ht="47.25" x14ac:dyDescent="0.25">
      <c r="A99" s="55" t="s">
        <v>57</v>
      </c>
      <c r="B99" s="23" t="s">
        <v>225</v>
      </c>
      <c r="C99" s="17" t="s">
        <v>181</v>
      </c>
      <c r="D99" s="18">
        <v>0</v>
      </c>
      <c r="E99" s="20">
        <v>0</v>
      </c>
      <c r="F99" s="20">
        <v>0</v>
      </c>
      <c r="G99" s="18">
        <v>0</v>
      </c>
      <c r="H99" s="20">
        <v>0</v>
      </c>
      <c r="I99" s="18">
        <v>0</v>
      </c>
      <c r="J99" s="20">
        <v>0</v>
      </c>
      <c r="K99" s="20">
        <v>0</v>
      </c>
      <c r="L99" s="18">
        <v>0</v>
      </c>
      <c r="M99" s="18">
        <v>0</v>
      </c>
      <c r="N99" s="15">
        <f t="shared" si="8"/>
        <v>0</v>
      </c>
      <c r="O99" s="38">
        <v>0</v>
      </c>
      <c r="P99" s="13">
        <v>0</v>
      </c>
      <c r="Q99" s="38">
        <v>0</v>
      </c>
      <c r="R99" s="13">
        <v>0</v>
      </c>
      <c r="S99" s="38">
        <v>0</v>
      </c>
      <c r="T99" s="15">
        <f t="shared" si="9"/>
        <v>0</v>
      </c>
      <c r="U99" s="38">
        <f t="shared" si="10"/>
        <v>0</v>
      </c>
      <c r="V99" s="13">
        <v>0</v>
      </c>
      <c r="W99" s="38">
        <v>0</v>
      </c>
      <c r="X99" s="25"/>
    </row>
    <row r="100" spans="1:24" ht="47.25" x14ac:dyDescent="0.25">
      <c r="A100" s="55" t="s">
        <v>58</v>
      </c>
      <c r="B100" s="23" t="s">
        <v>242</v>
      </c>
      <c r="C100" s="17" t="s">
        <v>182</v>
      </c>
      <c r="D100" s="18">
        <v>0</v>
      </c>
      <c r="E100" s="20">
        <v>0</v>
      </c>
      <c r="F100" s="20">
        <v>0</v>
      </c>
      <c r="G100" s="18">
        <v>0</v>
      </c>
      <c r="H100" s="20">
        <v>0</v>
      </c>
      <c r="I100" s="18">
        <v>0</v>
      </c>
      <c r="J100" s="20">
        <v>0</v>
      </c>
      <c r="K100" s="20">
        <v>0</v>
      </c>
      <c r="L100" s="18">
        <v>0</v>
      </c>
      <c r="M100" s="18">
        <v>0</v>
      </c>
      <c r="N100" s="15">
        <f t="shared" ref="N100:N141" si="50">I100-D100</f>
        <v>0</v>
      </c>
      <c r="O100" s="38">
        <v>0</v>
      </c>
      <c r="P100" s="13">
        <v>0</v>
      </c>
      <c r="Q100" s="38">
        <v>0</v>
      </c>
      <c r="R100" s="13">
        <v>0</v>
      </c>
      <c r="S100" s="38">
        <v>0</v>
      </c>
      <c r="T100" s="15">
        <f t="shared" ref="T100:T141" si="51">N100</f>
        <v>0</v>
      </c>
      <c r="U100" s="38">
        <f t="shared" ref="U100:U141" si="52">O100</f>
        <v>0</v>
      </c>
      <c r="V100" s="13">
        <v>0</v>
      </c>
      <c r="W100" s="38">
        <v>0</v>
      </c>
      <c r="X100" s="25"/>
    </row>
    <row r="101" spans="1:24" ht="47.25" x14ac:dyDescent="0.25">
      <c r="A101" s="55" t="s">
        <v>59</v>
      </c>
      <c r="B101" s="23" t="s">
        <v>241</v>
      </c>
      <c r="C101" s="17" t="s">
        <v>183</v>
      </c>
      <c r="D101" s="18">
        <v>0</v>
      </c>
      <c r="E101" s="20">
        <v>0</v>
      </c>
      <c r="F101" s="20">
        <v>0</v>
      </c>
      <c r="G101" s="18">
        <v>0</v>
      </c>
      <c r="H101" s="20">
        <v>0</v>
      </c>
      <c r="I101" s="18">
        <v>0</v>
      </c>
      <c r="J101" s="20">
        <v>0</v>
      </c>
      <c r="K101" s="20">
        <v>0</v>
      </c>
      <c r="L101" s="18">
        <v>0</v>
      </c>
      <c r="M101" s="18">
        <v>0</v>
      </c>
      <c r="N101" s="15">
        <f t="shared" si="50"/>
        <v>0</v>
      </c>
      <c r="O101" s="38">
        <v>0</v>
      </c>
      <c r="P101" s="13">
        <v>0</v>
      </c>
      <c r="Q101" s="38">
        <v>0</v>
      </c>
      <c r="R101" s="13">
        <v>0</v>
      </c>
      <c r="S101" s="38">
        <v>0</v>
      </c>
      <c r="T101" s="15">
        <f t="shared" si="51"/>
        <v>0</v>
      </c>
      <c r="U101" s="38">
        <f t="shared" si="52"/>
        <v>0</v>
      </c>
      <c r="V101" s="13">
        <v>0</v>
      </c>
      <c r="W101" s="38">
        <v>0</v>
      </c>
      <c r="X101" s="25"/>
    </row>
    <row r="102" spans="1:24" ht="39" customHeight="1" x14ac:dyDescent="0.25">
      <c r="A102" s="55" t="s">
        <v>60</v>
      </c>
      <c r="B102" s="23" t="s">
        <v>220</v>
      </c>
      <c r="C102" s="17" t="s">
        <v>184</v>
      </c>
      <c r="D102" s="18">
        <v>0</v>
      </c>
      <c r="E102" s="20">
        <v>0</v>
      </c>
      <c r="F102" s="20">
        <v>0</v>
      </c>
      <c r="G102" s="18">
        <v>0</v>
      </c>
      <c r="H102" s="20">
        <v>0</v>
      </c>
      <c r="I102" s="18">
        <v>0</v>
      </c>
      <c r="J102" s="20">
        <v>0</v>
      </c>
      <c r="K102" s="20">
        <v>0</v>
      </c>
      <c r="L102" s="18">
        <v>0</v>
      </c>
      <c r="M102" s="18">
        <v>0</v>
      </c>
      <c r="N102" s="15">
        <f t="shared" si="50"/>
        <v>0</v>
      </c>
      <c r="O102" s="38">
        <v>0</v>
      </c>
      <c r="P102" s="13">
        <v>0</v>
      </c>
      <c r="Q102" s="38">
        <v>0</v>
      </c>
      <c r="R102" s="13">
        <v>0</v>
      </c>
      <c r="S102" s="38">
        <v>0</v>
      </c>
      <c r="T102" s="15">
        <f t="shared" si="51"/>
        <v>0</v>
      </c>
      <c r="U102" s="38">
        <f t="shared" si="52"/>
        <v>0</v>
      </c>
      <c r="V102" s="13">
        <v>0</v>
      </c>
      <c r="W102" s="38">
        <v>0</v>
      </c>
      <c r="X102" s="25"/>
    </row>
    <row r="103" spans="1:24" ht="30.75" customHeight="1" x14ac:dyDescent="0.25">
      <c r="A103" s="55" t="s">
        <v>61</v>
      </c>
      <c r="B103" s="23" t="s">
        <v>240</v>
      </c>
      <c r="C103" s="17" t="s">
        <v>185</v>
      </c>
      <c r="D103" s="18">
        <v>0.25</v>
      </c>
      <c r="E103" s="20">
        <v>0</v>
      </c>
      <c r="F103" s="20">
        <v>0</v>
      </c>
      <c r="G103" s="18">
        <v>0.25</v>
      </c>
      <c r="H103" s="20">
        <v>0</v>
      </c>
      <c r="I103" s="18">
        <v>0.31900000000000001</v>
      </c>
      <c r="J103" s="20">
        <v>0</v>
      </c>
      <c r="K103" s="20">
        <v>0</v>
      </c>
      <c r="L103" s="18">
        <v>0.31900000000000001</v>
      </c>
      <c r="M103" s="18">
        <v>0</v>
      </c>
      <c r="N103" s="15">
        <f t="shared" si="50"/>
        <v>6.9000000000000006E-2</v>
      </c>
      <c r="O103" s="38">
        <v>0</v>
      </c>
      <c r="P103" s="13">
        <v>0</v>
      </c>
      <c r="Q103" s="38">
        <v>0</v>
      </c>
      <c r="R103" s="13">
        <v>0</v>
      </c>
      <c r="S103" s="38">
        <v>0</v>
      </c>
      <c r="T103" s="15">
        <f t="shared" si="51"/>
        <v>6.9000000000000006E-2</v>
      </c>
      <c r="U103" s="38">
        <f t="shared" si="52"/>
        <v>0</v>
      </c>
      <c r="V103" s="13">
        <v>0</v>
      </c>
      <c r="W103" s="38">
        <v>0</v>
      </c>
      <c r="X103" s="25"/>
    </row>
    <row r="104" spans="1:24" ht="47.25" x14ac:dyDescent="0.25">
      <c r="A104" s="55" t="s">
        <v>62</v>
      </c>
      <c r="B104" s="23" t="s">
        <v>132</v>
      </c>
      <c r="C104" s="17" t="s">
        <v>186</v>
      </c>
      <c r="D104" s="18">
        <v>0</v>
      </c>
      <c r="E104" s="20">
        <v>0</v>
      </c>
      <c r="F104" s="20">
        <v>0</v>
      </c>
      <c r="G104" s="18">
        <v>0</v>
      </c>
      <c r="H104" s="20">
        <v>0</v>
      </c>
      <c r="I104" s="18">
        <v>0</v>
      </c>
      <c r="J104" s="20">
        <v>0</v>
      </c>
      <c r="K104" s="20">
        <v>0</v>
      </c>
      <c r="L104" s="18">
        <v>0</v>
      </c>
      <c r="M104" s="18">
        <v>0</v>
      </c>
      <c r="N104" s="15">
        <f t="shared" si="50"/>
        <v>0</v>
      </c>
      <c r="O104" s="38">
        <v>0</v>
      </c>
      <c r="P104" s="13">
        <v>0</v>
      </c>
      <c r="Q104" s="38">
        <v>0</v>
      </c>
      <c r="R104" s="13">
        <v>0</v>
      </c>
      <c r="S104" s="38">
        <v>0</v>
      </c>
      <c r="T104" s="15">
        <f t="shared" si="51"/>
        <v>0</v>
      </c>
      <c r="U104" s="38">
        <f t="shared" si="52"/>
        <v>0</v>
      </c>
      <c r="V104" s="13">
        <v>0</v>
      </c>
      <c r="W104" s="38">
        <v>0</v>
      </c>
      <c r="X104" s="25"/>
    </row>
    <row r="105" spans="1:24" ht="78.75" x14ac:dyDescent="0.25">
      <c r="A105" s="55" t="s">
        <v>63</v>
      </c>
      <c r="B105" s="23" t="s">
        <v>226</v>
      </c>
      <c r="C105" s="17" t="s">
        <v>187</v>
      </c>
      <c r="D105" s="18">
        <v>0</v>
      </c>
      <c r="E105" s="20">
        <v>0</v>
      </c>
      <c r="F105" s="20">
        <v>0</v>
      </c>
      <c r="G105" s="18">
        <v>0</v>
      </c>
      <c r="H105" s="20">
        <v>0</v>
      </c>
      <c r="I105" s="18">
        <v>0</v>
      </c>
      <c r="J105" s="20">
        <v>0</v>
      </c>
      <c r="K105" s="20">
        <v>0</v>
      </c>
      <c r="L105" s="18">
        <v>0</v>
      </c>
      <c r="M105" s="18">
        <v>0</v>
      </c>
      <c r="N105" s="15">
        <f t="shared" si="50"/>
        <v>0</v>
      </c>
      <c r="O105" s="38">
        <v>0</v>
      </c>
      <c r="P105" s="13">
        <v>0</v>
      </c>
      <c r="Q105" s="38">
        <v>0</v>
      </c>
      <c r="R105" s="13">
        <v>0</v>
      </c>
      <c r="S105" s="38">
        <v>0</v>
      </c>
      <c r="T105" s="15">
        <f t="shared" si="51"/>
        <v>0</v>
      </c>
      <c r="U105" s="38">
        <f t="shared" si="52"/>
        <v>0</v>
      </c>
      <c r="V105" s="13">
        <v>0</v>
      </c>
      <c r="W105" s="38">
        <v>0</v>
      </c>
      <c r="X105" s="25"/>
    </row>
    <row r="106" spans="1:24" ht="78.75" x14ac:dyDescent="0.25">
      <c r="A106" s="55" t="s">
        <v>64</v>
      </c>
      <c r="B106" s="23" t="s">
        <v>227</v>
      </c>
      <c r="C106" s="17" t="s">
        <v>188</v>
      </c>
      <c r="D106" s="18">
        <v>0</v>
      </c>
      <c r="E106" s="20">
        <v>0</v>
      </c>
      <c r="F106" s="20">
        <v>0</v>
      </c>
      <c r="G106" s="18">
        <v>0</v>
      </c>
      <c r="H106" s="20">
        <v>0</v>
      </c>
      <c r="I106" s="18">
        <v>0</v>
      </c>
      <c r="J106" s="20">
        <v>0</v>
      </c>
      <c r="K106" s="20">
        <v>0</v>
      </c>
      <c r="L106" s="18">
        <v>0</v>
      </c>
      <c r="M106" s="18">
        <v>0</v>
      </c>
      <c r="N106" s="15">
        <f t="shared" si="50"/>
        <v>0</v>
      </c>
      <c r="O106" s="38">
        <v>0</v>
      </c>
      <c r="P106" s="13">
        <v>0</v>
      </c>
      <c r="Q106" s="38">
        <v>0</v>
      </c>
      <c r="R106" s="13">
        <v>0</v>
      </c>
      <c r="S106" s="38">
        <v>0</v>
      </c>
      <c r="T106" s="15">
        <f t="shared" si="51"/>
        <v>0</v>
      </c>
      <c r="U106" s="38">
        <f t="shared" si="52"/>
        <v>0</v>
      </c>
      <c r="V106" s="13">
        <v>0</v>
      </c>
      <c r="W106" s="38">
        <v>0</v>
      </c>
      <c r="X106" s="25"/>
    </row>
    <row r="107" spans="1:24" ht="63" x14ac:dyDescent="0.25">
      <c r="A107" s="55" t="s">
        <v>65</v>
      </c>
      <c r="B107" s="23" t="s">
        <v>228</v>
      </c>
      <c r="C107" s="17" t="s">
        <v>189</v>
      </c>
      <c r="D107" s="18">
        <v>0.42199999999999999</v>
      </c>
      <c r="E107" s="20">
        <v>0</v>
      </c>
      <c r="F107" s="20">
        <v>0</v>
      </c>
      <c r="G107" s="18">
        <v>0.42199999999999999</v>
      </c>
      <c r="H107" s="20">
        <v>0</v>
      </c>
      <c r="I107" s="18">
        <v>0.47</v>
      </c>
      <c r="J107" s="20">
        <v>0</v>
      </c>
      <c r="K107" s="20">
        <v>0</v>
      </c>
      <c r="L107" s="18">
        <v>0.47</v>
      </c>
      <c r="M107" s="18">
        <v>0</v>
      </c>
      <c r="N107" s="15">
        <f t="shared" si="50"/>
        <v>4.7999999999999987E-2</v>
      </c>
      <c r="O107" s="38">
        <v>0</v>
      </c>
      <c r="P107" s="13">
        <v>0</v>
      </c>
      <c r="Q107" s="38">
        <v>0</v>
      </c>
      <c r="R107" s="13">
        <v>0</v>
      </c>
      <c r="S107" s="38">
        <v>0</v>
      </c>
      <c r="T107" s="15">
        <f t="shared" si="51"/>
        <v>4.7999999999999987E-2</v>
      </c>
      <c r="U107" s="38">
        <f t="shared" si="52"/>
        <v>0</v>
      </c>
      <c r="V107" s="13">
        <v>0</v>
      </c>
      <c r="W107" s="38">
        <v>0</v>
      </c>
      <c r="X107" s="25"/>
    </row>
    <row r="108" spans="1:24" ht="63" x14ac:dyDescent="0.25">
      <c r="A108" s="55" t="s">
        <v>66</v>
      </c>
      <c r="B108" s="23" t="s">
        <v>286</v>
      </c>
      <c r="C108" s="17" t="s">
        <v>190</v>
      </c>
      <c r="D108" s="18">
        <v>0.79900000000000004</v>
      </c>
      <c r="E108" s="20">
        <v>0</v>
      </c>
      <c r="F108" s="20">
        <v>0</v>
      </c>
      <c r="G108" s="18">
        <v>0.79900000000000004</v>
      </c>
      <c r="H108" s="20">
        <v>0</v>
      </c>
      <c r="I108" s="74">
        <v>0.35799999999999998</v>
      </c>
      <c r="J108" s="75">
        <v>0</v>
      </c>
      <c r="K108" s="75">
        <v>0</v>
      </c>
      <c r="L108" s="74">
        <v>0.35799999999999998</v>
      </c>
      <c r="M108" s="18">
        <v>0</v>
      </c>
      <c r="N108" s="15">
        <f t="shared" si="50"/>
        <v>-0.44100000000000006</v>
      </c>
      <c r="O108" s="38">
        <f t="shared" ref="O108:O141" si="53">I108/D108*100%</f>
        <v>0.4480600750938673</v>
      </c>
      <c r="P108" s="13">
        <v>0</v>
      </c>
      <c r="Q108" s="38">
        <v>0</v>
      </c>
      <c r="R108" s="13">
        <v>0</v>
      </c>
      <c r="S108" s="38">
        <v>0</v>
      </c>
      <c r="T108" s="15">
        <f t="shared" si="51"/>
        <v>-0.44100000000000006</v>
      </c>
      <c r="U108" s="38">
        <f t="shared" si="52"/>
        <v>0.4480600750938673</v>
      </c>
      <c r="V108" s="13">
        <v>0</v>
      </c>
      <c r="W108" s="38">
        <v>0</v>
      </c>
      <c r="X108" s="25"/>
    </row>
    <row r="109" spans="1:24" ht="47.25" x14ac:dyDescent="0.25">
      <c r="A109" s="55" t="s">
        <v>67</v>
      </c>
      <c r="B109" s="23" t="s">
        <v>221</v>
      </c>
      <c r="C109" s="17" t="s">
        <v>191</v>
      </c>
      <c r="D109" s="18">
        <v>0.97199999999999998</v>
      </c>
      <c r="E109" s="20">
        <v>0</v>
      </c>
      <c r="F109" s="20">
        <v>0</v>
      </c>
      <c r="G109" s="18">
        <v>0.97199999999999998</v>
      </c>
      <c r="H109" s="20">
        <v>0</v>
      </c>
      <c r="I109" s="74">
        <v>0.68</v>
      </c>
      <c r="J109" s="75">
        <v>0</v>
      </c>
      <c r="K109" s="75">
        <v>0</v>
      </c>
      <c r="L109" s="74">
        <v>0.68</v>
      </c>
      <c r="M109" s="18">
        <v>0</v>
      </c>
      <c r="N109" s="15">
        <f t="shared" si="50"/>
        <v>-0.29199999999999993</v>
      </c>
      <c r="O109" s="38">
        <f t="shared" si="53"/>
        <v>0.69958847736625518</v>
      </c>
      <c r="P109" s="13">
        <v>0</v>
      </c>
      <c r="Q109" s="38">
        <v>0</v>
      </c>
      <c r="R109" s="13">
        <v>0</v>
      </c>
      <c r="S109" s="38">
        <v>0</v>
      </c>
      <c r="T109" s="15">
        <f t="shared" si="51"/>
        <v>-0.29199999999999993</v>
      </c>
      <c r="U109" s="38">
        <f t="shared" si="52"/>
        <v>0.69958847736625518</v>
      </c>
      <c r="V109" s="13">
        <v>0</v>
      </c>
      <c r="W109" s="38">
        <v>0</v>
      </c>
      <c r="X109" s="25"/>
    </row>
    <row r="110" spans="1:24" ht="49.5" customHeight="1" x14ac:dyDescent="0.25">
      <c r="A110" s="55" t="s">
        <v>68</v>
      </c>
      <c r="B110" s="23" t="s">
        <v>133</v>
      </c>
      <c r="C110" s="17" t="s">
        <v>192</v>
      </c>
      <c r="D110" s="18">
        <v>0.153</v>
      </c>
      <c r="E110" s="20">
        <v>0</v>
      </c>
      <c r="F110" s="20">
        <v>0</v>
      </c>
      <c r="G110" s="18">
        <v>0.153</v>
      </c>
      <c r="H110" s="20">
        <v>0</v>
      </c>
      <c r="I110" s="18">
        <v>0.27300000000000002</v>
      </c>
      <c r="J110" s="20">
        <v>0</v>
      </c>
      <c r="K110" s="20">
        <v>0</v>
      </c>
      <c r="L110" s="18">
        <v>0.27300000000000002</v>
      </c>
      <c r="M110" s="18">
        <v>0</v>
      </c>
      <c r="N110" s="15">
        <f t="shared" si="50"/>
        <v>0.12000000000000002</v>
      </c>
      <c r="O110" s="38">
        <v>0</v>
      </c>
      <c r="P110" s="13">
        <v>0</v>
      </c>
      <c r="Q110" s="38">
        <v>0</v>
      </c>
      <c r="R110" s="13">
        <v>0</v>
      </c>
      <c r="S110" s="38">
        <v>0</v>
      </c>
      <c r="T110" s="15">
        <f t="shared" si="51"/>
        <v>0.12000000000000002</v>
      </c>
      <c r="U110" s="38">
        <f t="shared" si="52"/>
        <v>0</v>
      </c>
      <c r="V110" s="13">
        <v>0</v>
      </c>
      <c r="W110" s="38">
        <v>0</v>
      </c>
      <c r="X110" s="25"/>
    </row>
    <row r="111" spans="1:24" ht="50.25" customHeight="1" x14ac:dyDescent="0.25">
      <c r="A111" s="55" t="s">
        <v>69</v>
      </c>
      <c r="B111" s="23" t="s">
        <v>134</v>
      </c>
      <c r="C111" s="17" t="s">
        <v>193</v>
      </c>
      <c r="D111" s="18">
        <v>0</v>
      </c>
      <c r="E111" s="20">
        <v>0</v>
      </c>
      <c r="F111" s="20">
        <v>0</v>
      </c>
      <c r="G111" s="18">
        <v>0</v>
      </c>
      <c r="H111" s="20">
        <v>0</v>
      </c>
      <c r="I111" s="18">
        <v>0</v>
      </c>
      <c r="J111" s="20">
        <v>0</v>
      </c>
      <c r="K111" s="20">
        <v>0</v>
      </c>
      <c r="L111" s="18">
        <v>0</v>
      </c>
      <c r="M111" s="18">
        <v>0</v>
      </c>
      <c r="N111" s="15">
        <f t="shared" si="50"/>
        <v>0</v>
      </c>
      <c r="O111" s="38">
        <v>0</v>
      </c>
      <c r="P111" s="13">
        <v>0</v>
      </c>
      <c r="Q111" s="38">
        <v>0</v>
      </c>
      <c r="R111" s="13">
        <v>0</v>
      </c>
      <c r="S111" s="38">
        <v>0</v>
      </c>
      <c r="T111" s="15">
        <f t="shared" si="51"/>
        <v>0</v>
      </c>
      <c r="U111" s="38">
        <f t="shared" si="52"/>
        <v>0</v>
      </c>
      <c r="V111" s="13">
        <v>0</v>
      </c>
      <c r="W111" s="38">
        <v>0</v>
      </c>
      <c r="X111" s="25"/>
    </row>
    <row r="112" spans="1:24" ht="40.5" customHeight="1" x14ac:dyDescent="0.25">
      <c r="A112" s="55" t="s">
        <v>70</v>
      </c>
      <c r="B112" s="23" t="s">
        <v>229</v>
      </c>
      <c r="C112" s="17" t="s">
        <v>194</v>
      </c>
      <c r="D112" s="18">
        <v>0</v>
      </c>
      <c r="E112" s="20">
        <v>0</v>
      </c>
      <c r="F112" s="20">
        <v>0</v>
      </c>
      <c r="G112" s="18">
        <v>0</v>
      </c>
      <c r="H112" s="20">
        <v>0</v>
      </c>
      <c r="I112" s="18">
        <v>0</v>
      </c>
      <c r="J112" s="20">
        <v>0</v>
      </c>
      <c r="K112" s="20">
        <v>0</v>
      </c>
      <c r="L112" s="18">
        <v>0</v>
      </c>
      <c r="M112" s="18">
        <v>0</v>
      </c>
      <c r="N112" s="15">
        <f t="shared" si="50"/>
        <v>0</v>
      </c>
      <c r="O112" s="38">
        <v>0</v>
      </c>
      <c r="P112" s="13">
        <v>0</v>
      </c>
      <c r="Q112" s="38">
        <v>0</v>
      </c>
      <c r="R112" s="13">
        <v>0</v>
      </c>
      <c r="S112" s="38">
        <v>0</v>
      </c>
      <c r="T112" s="15">
        <f t="shared" si="51"/>
        <v>0</v>
      </c>
      <c r="U112" s="38">
        <f t="shared" si="52"/>
        <v>0</v>
      </c>
      <c r="V112" s="13">
        <v>0</v>
      </c>
      <c r="W112" s="38">
        <v>0</v>
      </c>
      <c r="X112" s="25"/>
    </row>
    <row r="113" spans="1:24" ht="59.25" customHeight="1" x14ac:dyDescent="0.25">
      <c r="A113" s="55" t="s">
        <v>71</v>
      </c>
      <c r="B113" s="23" t="s">
        <v>230</v>
      </c>
      <c r="C113" s="17" t="s">
        <v>195</v>
      </c>
      <c r="D113" s="18">
        <v>0.23899999999999999</v>
      </c>
      <c r="E113" s="20">
        <v>0</v>
      </c>
      <c r="F113" s="20">
        <v>0</v>
      </c>
      <c r="G113" s="18">
        <v>0.23899999999999999</v>
      </c>
      <c r="H113" s="20">
        <v>0</v>
      </c>
      <c r="I113" s="18">
        <v>0.13100000000000001</v>
      </c>
      <c r="J113" s="20">
        <v>0</v>
      </c>
      <c r="K113" s="20">
        <v>0</v>
      </c>
      <c r="L113" s="18">
        <v>0.13100000000000001</v>
      </c>
      <c r="M113" s="18">
        <v>0</v>
      </c>
      <c r="N113" s="15">
        <f t="shared" si="50"/>
        <v>-0.10799999999999998</v>
      </c>
      <c r="O113" s="38">
        <f t="shared" si="53"/>
        <v>0.54811715481171552</v>
      </c>
      <c r="P113" s="13">
        <v>0</v>
      </c>
      <c r="Q113" s="38">
        <v>0</v>
      </c>
      <c r="R113" s="13">
        <v>0</v>
      </c>
      <c r="S113" s="38">
        <v>0</v>
      </c>
      <c r="T113" s="15">
        <f t="shared" si="51"/>
        <v>-0.10799999999999998</v>
      </c>
      <c r="U113" s="38">
        <f t="shared" si="52"/>
        <v>0.54811715481171552</v>
      </c>
      <c r="V113" s="13">
        <v>0</v>
      </c>
      <c r="W113" s="38">
        <v>0</v>
      </c>
      <c r="X113" s="25"/>
    </row>
    <row r="114" spans="1:24" ht="60" customHeight="1" x14ac:dyDescent="0.25">
      <c r="A114" s="55" t="s">
        <v>72</v>
      </c>
      <c r="B114" s="23" t="s">
        <v>239</v>
      </c>
      <c r="C114" s="17" t="s">
        <v>196</v>
      </c>
      <c r="D114" s="18">
        <v>0.10199999999999999</v>
      </c>
      <c r="E114" s="20">
        <v>0</v>
      </c>
      <c r="F114" s="20">
        <v>0</v>
      </c>
      <c r="G114" s="18">
        <v>0.10199999999999999</v>
      </c>
      <c r="H114" s="20">
        <v>0</v>
      </c>
      <c r="I114" s="18">
        <v>6.5000000000000002E-2</v>
      </c>
      <c r="J114" s="20">
        <v>0</v>
      </c>
      <c r="K114" s="20">
        <v>0</v>
      </c>
      <c r="L114" s="18">
        <v>6.5000000000000002E-2</v>
      </c>
      <c r="M114" s="18">
        <v>0</v>
      </c>
      <c r="N114" s="15">
        <f t="shared" si="50"/>
        <v>-3.6999999999999991E-2</v>
      </c>
      <c r="O114" s="38">
        <f t="shared" si="53"/>
        <v>0.63725490196078438</v>
      </c>
      <c r="P114" s="13">
        <v>0</v>
      </c>
      <c r="Q114" s="38">
        <v>0</v>
      </c>
      <c r="R114" s="13">
        <v>0</v>
      </c>
      <c r="S114" s="38">
        <v>0</v>
      </c>
      <c r="T114" s="15">
        <f t="shared" si="51"/>
        <v>-3.6999999999999991E-2</v>
      </c>
      <c r="U114" s="38">
        <f t="shared" si="52"/>
        <v>0.63725490196078438</v>
      </c>
      <c r="V114" s="13">
        <v>0</v>
      </c>
      <c r="W114" s="38">
        <v>0</v>
      </c>
      <c r="X114" s="25"/>
    </row>
    <row r="115" spans="1:24" ht="49.5" customHeight="1" x14ac:dyDescent="0.25">
      <c r="A115" s="55" t="s">
        <v>73</v>
      </c>
      <c r="B115" s="23" t="s">
        <v>238</v>
      </c>
      <c r="C115" s="17" t="s">
        <v>197</v>
      </c>
      <c r="D115" s="18">
        <v>0</v>
      </c>
      <c r="E115" s="20">
        <v>0</v>
      </c>
      <c r="F115" s="20">
        <v>0</v>
      </c>
      <c r="G115" s="18">
        <v>0</v>
      </c>
      <c r="H115" s="20">
        <v>0</v>
      </c>
      <c r="I115" s="18">
        <v>0</v>
      </c>
      <c r="J115" s="20">
        <v>0</v>
      </c>
      <c r="K115" s="20">
        <v>0</v>
      </c>
      <c r="L115" s="18">
        <v>0</v>
      </c>
      <c r="M115" s="18">
        <v>0</v>
      </c>
      <c r="N115" s="15">
        <f t="shared" si="50"/>
        <v>0</v>
      </c>
      <c r="O115" s="38">
        <v>0</v>
      </c>
      <c r="P115" s="13">
        <v>0</v>
      </c>
      <c r="Q115" s="38">
        <v>0</v>
      </c>
      <c r="R115" s="13">
        <v>0</v>
      </c>
      <c r="S115" s="38">
        <v>0</v>
      </c>
      <c r="T115" s="15">
        <f t="shared" si="51"/>
        <v>0</v>
      </c>
      <c r="U115" s="39">
        <f t="shared" si="52"/>
        <v>0</v>
      </c>
      <c r="V115" s="13">
        <v>0</v>
      </c>
      <c r="W115" s="38">
        <v>0</v>
      </c>
      <c r="X115" s="25"/>
    </row>
    <row r="116" spans="1:24" ht="48" customHeight="1" x14ac:dyDescent="0.25">
      <c r="A116" s="55" t="s">
        <v>74</v>
      </c>
      <c r="B116" s="23" t="s">
        <v>237</v>
      </c>
      <c r="C116" s="17" t="s">
        <v>198</v>
      </c>
      <c r="D116" s="18">
        <v>0.126</v>
      </c>
      <c r="E116" s="20">
        <v>0</v>
      </c>
      <c r="F116" s="20">
        <v>0</v>
      </c>
      <c r="G116" s="18">
        <v>0.126</v>
      </c>
      <c r="H116" s="20">
        <v>0</v>
      </c>
      <c r="I116" s="18">
        <v>0.26500000000000001</v>
      </c>
      <c r="J116" s="20">
        <v>0</v>
      </c>
      <c r="K116" s="20">
        <v>0</v>
      </c>
      <c r="L116" s="18">
        <v>0.26500000000000001</v>
      </c>
      <c r="M116" s="18">
        <v>0</v>
      </c>
      <c r="N116" s="15">
        <f t="shared" si="50"/>
        <v>0.13900000000000001</v>
      </c>
      <c r="O116" s="38">
        <f t="shared" si="53"/>
        <v>2.1031746031746033</v>
      </c>
      <c r="P116" s="13">
        <v>0</v>
      </c>
      <c r="Q116" s="38">
        <v>0</v>
      </c>
      <c r="R116" s="13">
        <v>0</v>
      </c>
      <c r="S116" s="38">
        <v>0</v>
      </c>
      <c r="T116" s="15">
        <f t="shared" si="51"/>
        <v>0.13900000000000001</v>
      </c>
      <c r="U116" s="39">
        <f t="shared" si="52"/>
        <v>2.1031746031746033</v>
      </c>
      <c r="V116" s="13">
        <v>0</v>
      </c>
      <c r="W116" s="38">
        <v>0</v>
      </c>
      <c r="X116" s="25"/>
    </row>
    <row r="117" spans="1:24" ht="52.5" customHeight="1" x14ac:dyDescent="0.25">
      <c r="A117" s="55" t="s">
        <v>135</v>
      </c>
      <c r="B117" s="23" t="s">
        <v>236</v>
      </c>
      <c r="C117" s="17" t="s">
        <v>199</v>
      </c>
      <c r="D117" s="18">
        <v>0</v>
      </c>
      <c r="E117" s="20">
        <v>0</v>
      </c>
      <c r="F117" s="20">
        <v>0</v>
      </c>
      <c r="G117" s="18">
        <v>0</v>
      </c>
      <c r="H117" s="20">
        <v>0</v>
      </c>
      <c r="I117" s="18">
        <v>0</v>
      </c>
      <c r="J117" s="20">
        <v>0</v>
      </c>
      <c r="K117" s="20">
        <v>0</v>
      </c>
      <c r="L117" s="18">
        <v>0</v>
      </c>
      <c r="M117" s="18">
        <v>0</v>
      </c>
      <c r="N117" s="15">
        <f t="shared" si="50"/>
        <v>0</v>
      </c>
      <c r="O117" s="38">
        <v>0</v>
      </c>
      <c r="P117" s="13">
        <v>0</v>
      </c>
      <c r="Q117" s="38">
        <v>0</v>
      </c>
      <c r="R117" s="13">
        <v>0</v>
      </c>
      <c r="S117" s="38">
        <v>0</v>
      </c>
      <c r="T117" s="15">
        <f t="shared" si="51"/>
        <v>0</v>
      </c>
      <c r="U117" s="39">
        <f t="shared" si="52"/>
        <v>0</v>
      </c>
      <c r="V117" s="13">
        <v>0</v>
      </c>
      <c r="W117" s="38">
        <v>0</v>
      </c>
      <c r="X117" s="25"/>
    </row>
    <row r="118" spans="1:24" ht="47.25" x14ac:dyDescent="0.25">
      <c r="A118" s="55" t="s">
        <v>136</v>
      </c>
      <c r="B118" s="23" t="s">
        <v>235</v>
      </c>
      <c r="C118" s="17" t="s">
        <v>200</v>
      </c>
      <c r="D118" s="18">
        <v>0.04</v>
      </c>
      <c r="E118" s="20">
        <v>0</v>
      </c>
      <c r="F118" s="20">
        <v>0</v>
      </c>
      <c r="G118" s="18">
        <v>0.04</v>
      </c>
      <c r="H118" s="20">
        <v>0</v>
      </c>
      <c r="I118" s="18">
        <v>0.14599999999999999</v>
      </c>
      <c r="J118" s="20">
        <v>0</v>
      </c>
      <c r="K118" s="20">
        <v>0</v>
      </c>
      <c r="L118" s="18">
        <v>0.14599999999999999</v>
      </c>
      <c r="M118" s="18">
        <v>0</v>
      </c>
      <c r="N118" s="15">
        <f t="shared" si="50"/>
        <v>0.10599999999999998</v>
      </c>
      <c r="O118" s="38">
        <f t="shared" si="53"/>
        <v>3.65</v>
      </c>
      <c r="P118" s="13">
        <v>0</v>
      </c>
      <c r="Q118" s="38">
        <v>0</v>
      </c>
      <c r="R118" s="13">
        <v>0</v>
      </c>
      <c r="S118" s="38">
        <v>0</v>
      </c>
      <c r="T118" s="15">
        <f t="shared" si="51"/>
        <v>0.10599999999999998</v>
      </c>
      <c r="U118" s="38">
        <f t="shared" si="52"/>
        <v>3.65</v>
      </c>
      <c r="V118" s="13">
        <v>0</v>
      </c>
      <c r="W118" s="38">
        <v>0</v>
      </c>
      <c r="X118" s="25"/>
    </row>
    <row r="119" spans="1:24" ht="47.25" x14ac:dyDescent="0.25">
      <c r="A119" s="55" t="s">
        <v>137</v>
      </c>
      <c r="B119" s="23" t="s">
        <v>234</v>
      </c>
      <c r="C119" s="17" t="s">
        <v>201</v>
      </c>
      <c r="D119" s="18">
        <v>0.21199999999999999</v>
      </c>
      <c r="E119" s="19">
        <v>0</v>
      </c>
      <c r="F119" s="19">
        <v>0</v>
      </c>
      <c r="G119" s="18">
        <v>0.21199999999999999</v>
      </c>
      <c r="H119" s="19">
        <v>0</v>
      </c>
      <c r="I119" s="18">
        <v>0.109</v>
      </c>
      <c r="J119" s="19">
        <v>0</v>
      </c>
      <c r="K119" s="19">
        <v>0</v>
      </c>
      <c r="L119" s="18">
        <v>0.109</v>
      </c>
      <c r="M119" s="18">
        <v>0</v>
      </c>
      <c r="N119" s="15">
        <f t="shared" si="50"/>
        <v>-0.10299999999999999</v>
      </c>
      <c r="O119" s="38">
        <f t="shared" si="53"/>
        <v>0.51415094339622647</v>
      </c>
      <c r="P119" s="13">
        <v>0</v>
      </c>
      <c r="Q119" s="38">
        <v>0</v>
      </c>
      <c r="R119" s="13">
        <v>0</v>
      </c>
      <c r="S119" s="38">
        <v>0</v>
      </c>
      <c r="T119" s="15">
        <f t="shared" si="51"/>
        <v>-0.10299999999999999</v>
      </c>
      <c r="U119" s="38">
        <f t="shared" si="52"/>
        <v>0.51415094339622647</v>
      </c>
      <c r="V119" s="13">
        <v>0</v>
      </c>
      <c r="W119" s="38">
        <v>0</v>
      </c>
      <c r="X119" s="25"/>
    </row>
    <row r="120" spans="1:24" ht="54" customHeight="1" x14ac:dyDescent="0.25">
      <c r="A120" s="55" t="s">
        <v>138</v>
      </c>
      <c r="B120" s="23" t="s">
        <v>233</v>
      </c>
      <c r="C120" s="17" t="s">
        <v>202</v>
      </c>
      <c r="D120" s="18">
        <v>0</v>
      </c>
      <c r="E120" s="20">
        <v>0</v>
      </c>
      <c r="F120" s="20">
        <v>0</v>
      </c>
      <c r="G120" s="18">
        <v>0</v>
      </c>
      <c r="H120" s="20">
        <v>0</v>
      </c>
      <c r="I120" s="18">
        <v>0.218</v>
      </c>
      <c r="J120" s="20">
        <v>0</v>
      </c>
      <c r="K120" s="20">
        <v>0</v>
      </c>
      <c r="L120" s="18">
        <v>0.218</v>
      </c>
      <c r="M120" s="18">
        <v>0</v>
      </c>
      <c r="N120" s="15">
        <f t="shared" si="50"/>
        <v>0.218</v>
      </c>
      <c r="O120" s="38">
        <v>0</v>
      </c>
      <c r="P120" s="13">
        <v>0</v>
      </c>
      <c r="Q120" s="38">
        <v>0</v>
      </c>
      <c r="R120" s="13">
        <v>0</v>
      </c>
      <c r="S120" s="38">
        <v>0</v>
      </c>
      <c r="T120" s="15">
        <f t="shared" si="51"/>
        <v>0.218</v>
      </c>
      <c r="U120" s="38">
        <f t="shared" si="52"/>
        <v>0</v>
      </c>
      <c r="V120" s="13">
        <v>0</v>
      </c>
      <c r="W120" s="38">
        <v>0</v>
      </c>
      <c r="X120" s="25"/>
    </row>
    <row r="121" spans="1:24" ht="45.75" customHeight="1" x14ac:dyDescent="0.25">
      <c r="A121" s="55" t="s">
        <v>139</v>
      </c>
      <c r="B121" s="23" t="s">
        <v>140</v>
      </c>
      <c r="C121" s="17" t="s">
        <v>203</v>
      </c>
      <c r="D121" s="18">
        <v>4.4999999999999998E-2</v>
      </c>
      <c r="E121" s="20">
        <v>0</v>
      </c>
      <c r="F121" s="20">
        <v>0</v>
      </c>
      <c r="G121" s="18">
        <v>4.4999999999999998E-2</v>
      </c>
      <c r="H121" s="20">
        <v>0</v>
      </c>
      <c r="I121" s="18">
        <v>8.1000000000000003E-2</v>
      </c>
      <c r="J121" s="20">
        <v>0</v>
      </c>
      <c r="K121" s="20">
        <v>0</v>
      </c>
      <c r="L121" s="18">
        <v>8.1000000000000003E-2</v>
      </c>
      <c r="M121" s="18">
        <v>0</v>
      </c>
      <c r="N121" s="15">
        <f t="shared" si="50"/>
        <v>3.6000000000000004E-2</v>
      </c>
      <c r="O121" s="38">
        <v>0</v>
      </c>
      <c r="P121" s="13">
        <v>0</v>
      </c>
      <c r="Q121" s="38">
        <v>0</v>
      </c>
      <c r="R121" s="13">
        <v>0</v>
      </c>
      <c r="S121" s="38">
        <v>0</v>
      </c>
      <c r="T121" s="15">
        <f t="shared" si="51"/>
        <v>3.6000000000000004E-2</v>
      </c>
      <c r="U121" s="38">
        <f t="shared" si="52"/>
        <v>0</v>
      </c>
      <c r="V121" s="13">
        <v>0</v>
      </c>
      <c r="W121" s="38">
        <v>0</v>
      </c>
      <c r="X121" s="25"/>
    </row>
    <row r="122" spans="1:24" s="8" customFormat="1" ht="29.25" customHeight="1" x14ac:dyDescent="0.25">
      <c r="A122" s="54" t="s">
        <v>20</v>
      </c>
      <c r="B122" s="14" t="s">
        <v>141</v>
      </c>
      <c r="C122" s="9" t="s">
        <v>77</v>
      </c>
      <c r="D122" s="13">
        <f t="shared" ref="D122" si="54">D123</f>
        <v>0.16400000000000001</v>
      </c>
      <c r="E122" s="15">
        <v>0</v>
      </c>
      <c r="F122" s="15">
        <v>0</v>
      </c>
      <c r="G122" s="13">
        <f t="shared" ref="G122" si="55">G123</f>
        <v>0.16400000000000001</v>
      </c>
      <c r="H122" s="15">
        <v>0</v>
      </c>
      <c r="I122" s="13">
        <f t="shared" ref="I122" si="56">I123</f>
        <v>0.16400000000000001</v>
      </c>
      <c r="J122" s="15">
        <v>0</v>
      </c>
      <c r="K122" s="15">
        <v>0</v>
      </c>
      <c r="L122" s="13">
        <f t="shared" ref="L122" si="57">L123</f>
        <v>0.16400000000000001</v>
      </c>
      <c r="M122" s="12">
        <v>0</v>
      </c>
      <c r="N122" s="15">
        <f t="shared" si="50"/>
        <v>0</v>
      </c>
      <c r="O122" s="38">
        <v>0</v>
      </c>
      <c r="P122" s="13">
        <v>0</v>
      </c>
      <c r="Q122" s="38">
        <v>0</v>
      </c>
      <c r="R122" s="13">
        <v>0</v>
      </c>
      <c r="S122" s="38">
        <v>0</v>
      </c>
      <c r="T122" s="15">
        <f t="shared" si="51"/>
        <v>0</v>
      </c>
      <c r="U122" s="38">
        <f t="shared" si="52"/>
        <v>0</v>
      </c>
      <c r="V122" s="13">
        <v>0</v>
      </c>
      <c r="W122" s="38">
        <v>0</v>
      </c>
      <c r="X122" s="24"/>
    </row>
    <row r="123" spans="1:24" ht="43.5" customHeight="1" x14ac:dyDescent="0.25">
      <c r="A123" s="56" t="s">
        <v>142</v>
      </c>
      <c r="B123" s="26" t="s">
        <v>143</v>
      </c>
      <c r="C123" s="17" t="s">
        <v>204</v>
      </c>
      <c r="D123" s="18">
        <v>0.16400000000000001</v>
      </c>
      <c r="E123" s="20">
        <v>0</v>
      </c>
      <c r="F123" s="20">
        <v>0</v>
      </c>
      <c r="G123" s="18">
        <v>0.16400000000000001</v>
      </c>
      <c r="H123" s="20">
        <v>0</v>
      </c>
      <c r="I123" s="18">
        <v>0.16400000000000001</v>
      </c>
      <c r="J123" s="20">
        <v>0</v>
      </c>
      <c r="K123" s="20">
        <v>0</v>
      </c>
      <c r="L123" s="18">
        <v>0.16400000000000001</v>
      </c>
      <c r="M123" s="18">
        <v>0</v>
      </c>
      <c r="N123" s="15">
        <f t="shared" si="50"/>
        <v>0</v>
      </c>
      <c r="O123" s="38">
        <v>0</v>
      </c>
      <c r="P123" s="13">
        <v>0</v>
      </c>
      <c r="Q123" s="38">
        <v>0</v>
      </c>
      <c r="R123" s="13">
        <v>0</v>
      </c>
      <c r="S123" s="38">
        <v>0</v>
      </c>
      <c r="T123" s="15">
        <f t="shared" si="51"/>
        <v>0</v>
      </c>
      <c r="U123" s="38">
        <f t="shared" si="52"/>
        <v>0</v>
      </c>
      <c r="V123" s="13">
        <v>0</v>
      </c>
      <c r="W123" s="38">
        <v>0</v>
      </c>
      <c r="X123" s="25"/>
    </row>
    <row r="124" spans="1:24" s="8" customFormat="1" ht="63" x14ac:dyDescent="0.25">
      <c r="A124" s="52" t="s">
        <v>144</v>
      </c>
      <c r="B124" s="14" t="s">
        <v>37</v>
      </c>
      <c r="C124" s="9" t="s">
        <v>77</v>
      </c>
      <c r="D124" s="10">
        <v>0</v>
      </c>
      <c r="E124" s="13">
        <v>0</v>
      </c>
      <c r="F124" s="13">
        <v>0</v>
      </c>
      <c r="G124" s="10">
        <v>0</v>
      </c>
      <c r="H124" s="13">
        <v>0</v>
      </c>
      <c r="I124" s="10">
        <v>0</v>
      </c>
      <c r="J124" s="13">
        <v>0</v>
      </c>
      <c r="K124" s="13">
        <v>0</v>
      </c>
      <c r="L124" s="10">
        <v>0</v>
      </c>
      <c r="M124" s="13">
        <v>0</v>
      </c>
      <c r="N124" s="15">
        <f t="shared" si="50"/>
        <v>0</v>
      </c>
      <c r="O124" s="38">
        <v>0</v>
      </c>
      <c r="P124" s="13">
        <v>0</v>
      </c>
      <c r="Q124" s="38">
        <v>0</v>
      </c>
      <c r="R124" s="13">
        <v>0</v>
      </c>
      <c r="S124" s="38">
        <v>0</v>
      </c>
      <c r="T124" s="15">
        <f t="shared" si="51"/>
        <v>0</v>
      </c>
      <c r="U124" s="38">
        <f t="shared" si="52"/>
        <v>0</v>
      </c>
      <c r="V124" s="13">
        <v>0</v>
      </c>
      <c r="W124" s="38">
        <v>0</v>
      </c>
      <c r="X124" s="24"/>
    </row>
    <row r="125" spans="1:24" s="8" customFormat="1" ht="47.25" x14ac:dyDescent="0.25">
      <c r="A125" s="52" t="s">
        <v>75</v>
      </c>
      <c r="B125" s="14" t="s">
        <v>145</v>
      </c>
      <c r="C125" s="9" t="s">
        <v>77</v>
      </c>
      <c r="D125" s="10">
        <v>0</v>
      </c>
      <c r="E125" s="13">
        <v>0</v>
      </c>
      <c r="F125" s="13">
        <v>0</v>
      </c>
      <c r="G125" s="10">
        <v>0</v>
      </c>
      <c r="H125" s="13">
        <v>0</v>
      </c>
      <c r="I125" s="10">
        <v>0</v>
      </c>
      <c r="J125" s="13">
        <v>0</v>
      </c>
      <c r="K125" s="13">
        <v>0</v>
      </c>
      <c r="L125" s="10">
        <v>0</v>
      </c>
      <c r="M125" s="13">
        <v>0</v>
      </c>
      <c r="N125" s="15">
        <f t="shared" si="50"/>
        <v>0</v>
      </c>
      <c r="O125" s="38">
        <v>0</v>
      </c>
      <c r="P125" s="13">
        <v>0</v>
      </c>
      <c r="Q125" s="38">
        <v>0</v>
      </c>
      <c r="R125" s="13">
        <v>0</v>
      </c>
      <c r="S125" s="38">
        <v>0</v>
      </c>
      <c r="T125" s="15">
        <f t="shared" si="51"/>
        <v>0</v>
      </c>
      <c r="U125" s="38">
        <f t="shared" si="52"/>
        <v>0</v>
      </c>
      <c r="V125" s="13">
        <v>0</v>
      </c>
      <c r="W125" s="38">
        <v>0</v>
      </c>
      <c r="X125" s="24"/>
    </row>
    <row r="126" spans="1:24" s="8" customFormat="1" ht="63" x14ac:dyDescent="0.25">
      <c r="A126" s="52" t="s">
        <v>76</v>
      </c>
      <c r="B126" s="14" t="s">
        <v>146</v>
      </c>
      <c r="C126" s="9" t="s">
        <v>77</v>
      </c>
      <c r="D126" s="10">
        <v>0</v>
      </c>
      <c r="E126" s="13">
        <v>0</v>
      </c>
      <c r="F126" s="13">
        <v>0</v>
      </c>
      <c r="G126" s="10">
        <v>0</v>
      </c>
      <c r="H126" s="13">
        <v>0</v>
      </c>
      <c r="I126" s="10">
        <v>0</v>
      </c>
      <c r="J126" s="13">
        <v>0</v>
      </c>
      <c r="K126" s="13">
        <v>0</v>
      </c>
      <c r="L126" s="10">
        <v>0</v>
      </c>
      <c r="M126" s="13">
        <v>0</v>
      </c>
      <c r="N126" s="15">
        <f t="shared" si="50"/>
        <v>0</v>
      </c>
      <c r="O126" s="38">
        <v>0</v>
      </c>
      <c r="P126" s="13">
        <v>0</v>
      </c>
      <c r="Q126" s="38">
        <v>0</v>
      </c>
      <c r="R126" s="13">
        <v>0</v>
      </c>
      <c r="S126" s="38">
        <v>0</v>
      </c>
      <c r="T126" s="15">
        <f t="shared" si="51"/>
        <v>0</v>
      </c>
      <c r="U126" s="38">
        <f t="shared" si="52"/>
        <v>0</v>
      </c>
      <c r="V126" s="13">
        <v>0</v>
      </c>
      <c r="W126" s="38">
        <v>0</v>
      </c>
      <c r="X126" s="24"/>
    </row>
    <row r="127" spans="1:24" s="8" customFormat="1" ht="94.5" x14ac:dyDescent="0.25">
      <c r="A127" s="52" t="s">
        <v>21</v>
      </c>
      <c r="B127" s="14" t="s">
        <v>38</v>
      </c>
      <c r="C127" s="9" t="s">
        <v>77</v>
      </c>
      <c r="D127" s="10">
        <v>0</v>
      </c>
      <c r="E127" s="15">
        <v>0</v>
      </c>
      <c r="F127" s="15">
        <v>0</v>
      </c>
      <c r="G127" s="10">
        <v>0</v>
      </c>
      <c r="H127" s="15">
        <v>0</v>
      </c>
      <c r="I127" s="10">
        <v>0</v>
      </c>
      <c r="J127" s="15">
        <v>0</v>
      </c>
      <c r="K127" s="15">
        <v>0</v>
      </c>
      <c r="L127" s="10">
        <v>0</v>
      </c>
      <c r="M127" s="15">
        <v>0</v>
      </c>
      <c r="N127" s="15">
        <f t="shared" si="50"/>
        <v>0</v>
      </c>
      <c r="O127" s="38">
        <v>0</v>
      </c>
      <c r="P127" s="13">
        <v>0</v>
      </c>
      <c r="Q127" s="38">
        <v>0</v>
      </c>
      <c r="R127" s="13">
        <v>0</v>
      </c>
      <c r="S127" s="38">
        <v>0</v>
      </c>
      <c r="T127" s="15">
        <f t="shared" si="51"/>
        <v>0</v>
      </c>
      <c r="U127" s="38">
        <f t="shared" si="52"/>
        <v>0</v>
      </c>
      <c r="V127" s="13">
        <v>0</v>
      </c>
      <c r="W127" s="38">
        <v>0</v>
      </c>
      <c r="X127" s="24"/>
    </row>
    <row r="128" spans="1:24" s="8" customFormat="1" ht="78.75" x14ac:dyDescent="0.25">
      <c r="A128" s="52" t="s">
        <v>147</v>
      </c>
      <c r="B128" s="14" t="s">
        <v>148</v>
      </c>
      <c r="C128" s="9" t="s">
        <v>77</v>
      </c>
      <c r="D128" s="10">
        <v>0</v>
      </c>
      <c r="E128" s="15">
        <v>0</v>
      </c>
      <c r="F128" s="15">
        <v>0</v>
      </c>
      <c r="G128" s="10">
        <v>0</v>
      </c>
      <c r="H128" s="15">
        <v>0</v>
      </c>
      <c r="I128" s="10">
        <v>0</v>
      </c>
      <c r="J128" s="15">
        <v>0</v>
      </c>
      <c r="K128" s="15">
        <v>0</v>
      </c>
      <c r="L128" s="10">
        <v>0</v>
      </c>
      <c r="M128" s="15">
        <v>0</v>
      </c>
      <c r="N128" s="15">
        <f t="shared" si="50"/>
        <v>0</v>
      </c>
      <c r="O128" s="38">
        <v>0</v>
      </c>
      <c r="P128" s="13">
        <v>0</v>
      </c>
      <c r="Q128" s="38">
        <v>0</v>
      </c>
      <c r="R128" s="13">
        <v>0</v>
      </c>
      <c r="S128" s="38">
        <v>0</v>
      </c>
      <c r="T128" s="15">
        <f t="shared" si="51"/>
        <v>0</v>
      </c>
      <c r="U128" s="38">
        <f t="shared" si="52"/>
        <v>0</v>
      </c>
      <c r="V128" s="13">
        <v>0</v>
      </c>
      <c r="W128" s="38">
        <v>0</v>
      </c>
      <c r="X128" s="24"/>
    </row>
    <row r="129" spans="1:24" s="8" customFormat="1" ht="78.75" x14ac:dyDescent="0.25">
      <c r="A129" s="52" t="s">
        <v>149</v>
      </c>
      <c r="B129" s="14" t="s">
        <v>150</v>
      </c>
      <c r="C129" s="9" t="s">
        <v>77</v>
      </c>
      <c r="D129" s="10">
        <v>0</v>
      </c>
      <c r="E129" s="15">
        <v>0</v>
      </c>
      <c r="F129" s="15">
        <v>0</v>
      </c>
      <c r="G129" s="10">
        <v>0</v>
      </c>
      <c r="H129" s="15">
        <v>0</v>
      </c>
      <c r="I129" s="10">
        <v>0</v>
      </c>
      <c r="J129" s="15">
        <v>0</v>
      </c>
      <c r="K129" s="15">
        <v>0</v>
      </c>
      <c r="L129" s="10">
        <v>0</v>
      </c>
      <c r="M129" s="15">
        <v>0</v>
      </c>
      <c r="N129" s="15">
        <f t="shared" si="50"/>
        <v>0</v>
      </c>
      <c r="O129" s="38">
        <v>0</v>
      </c>
      <c r="P129" s="13">
        <v>0</v>
      </c>
      <c r="Q129" s="38">
        <v>0</v>
      </c>
      <c r="R129" s="13">
        <v>0</v>
      </c>
      <c r="S129" s="38">
        <v>0</v>
      </c>
      <c r="T129" s="15">
        <f t="shared" si="51"/>
        <v>0</v>
      </c>
      <c r="U129" s="38">
        <f t="shared" si="52"/>
        <v>0</v>
      </c>
      <c r="V129" s="13">
        <v>0</v>
      </c>
      <c r="W129" s="38">
        <v>0</v>
      </c>
      <c r="X129" s="24"/>
    </row>
    <row r="130" spans="1:24" s="8" customFormat="1" ht="47.25" x14ac:dyDescent="0.25">
      <c r="A130" s="52" t="s">
        <v>22</v>
      </c>
      <c r="B130" s="14" t="s">
        <v>151</v>
      </c>
      <c r="C130" s="9" t="s">
        <v>77</v>
      </c>
      <c r="D130" s="13">
        <f t="shared" ref="D130" si="58">D131+D132+D133+D134+D138</f>
        <v>2.7090000000000001</v>
      </c>
      <c r="E130" s="15">
        <v>0</v>
      </c>
      <c r="F130" s="15">
        <v>0</v>
      </c>
      <c r="G130" s="13">
        <f t="shared" ref="G130" si="59">G131+G132+G133+G134+G138</f>
        <v>2.7090000000000001</v>
      </c>
      <c r="H130" s="15">
        <v>0</v>
      </c>
      <c r="I130" s="13">
        <f>I131+I132+I133+I134+I138</f>
        <v>2.4539999999999997</v>
      </c>
      <c r="J130" s="15">
        <v>0</v>
      </c>
      <c r="K130" s="15">
        <v>0</v>
      </c>
      <c r="L130" s="13">
        <f>L131+L132+L133+L134+L138</f>
        <v>2.4539999999999997</v>
      </c>
      <c r="M130" s="15">
        <v>0</v>
      </c>
      <c r="N130" s="15">
        <f t="shared" si="50"/>
        <v>-0.25500000000000034</v>
      </c>
      <c r="O130" s="38">
        <f t="shared" si="53"/>
        <v>0.9058693244739755</v>
      </c>
      <c r="P130" s="13">
        <v>0</v>
      </c>
      <c r="Q130" s="38">
        <v>0</v>
      </c>
      <c r="R130" s="13">
        <v>0</v>
      </c>
      <c r="S130" s="38">
        <v>0</v>
      </c>
      <c r="T130" s="15">
        <f t="shared" si="51"/>
        <v>-0.25500000000000034</v>
      </c>
      <c r="U130" s="38">
        <f t="shared" si="52"/>
        <v>0.9058693244739755</v>
      </c>
      <c r="V130" s="13">
        <v>0</v>
      </c>
      <c r="W130" s="38">
        <v>0</v>
      </c>
      <c r="X130" s="24"/>
    </row>
    <row r="131" spans="1:24" ht="63" x14ac:dyDescent="0.25">
      <c r="A131" s="57" t="s">
        <v>152</v>
      </c>
      <c r="B131" s="27" t="s">
        <v>153</v>
      </c>
      <c r="C131" s="17" t="s">
        <v>205</v>
      </c>
      <c r="D131" s="18">
        <v>0.878</v>
      </c>
      <c r="E131" s="20">
        <v>0</v>
      </c>
      <c r="F131" s="20">
        <v>0</v>
      </c>
      <c r="G131" s="18">
        <v>0.878</v>
      </c>
      <c r="H131" s="20">
        <v>0</v>
      </c>
      <c r="I131" s="18">
        <v>0.76700000000000002</v>
      </c>
      <c r="J131" s="20">
        <v>0</v>
      </c>
      <c r="K131" s="20">
        <v>0</v>
      </c>
      <c r="L131" s="18">
        <v>0.76700000000000002</v>
      </c>
      <c r="M131" s="20">
        <v>0</v>
      </c>
      <c r="N131" s="15">
        <f t="shared" si="50"/>
        <v>-0.11099999999999999</v>
      </c>
      <c r="O131" s="38">
        <v>0</v>
      </c>
      <c r="P131" s="13">
        <v>0</v>
      </c>
      <c r="Q131" s="38">
        <v>0</v>
      </c>
      <c r="R131" s="13">
        <v>0</v>
      </c>
      <c r="S131" s="38">
        <v>0</v>
      </c>
      <c r="T131" s="15">
        <f t="shared" si="51"/>
        <v>-0.11099999999999999</v>
      </c>
      <c r="U131" s="38">
        <f t="shared" si="52"/>
        <v>0</v>
      </c>
      <c r="V131" s="13">
        <v>0</v>
      </c>
      <c r="W131" s="38">
        <v>0</v>
      </c>
      <c r="X131" s="25"/>
    </row>
    <row r="132" spans="1:24" ht="63" x14ac:dyDescent="0.25">
      <c r="A132" s="58" t="s">
        <v>154</v>
      </c>
      <c r="B132" s="28" t="s">
        <v>155</v>
      </c>
      <c r="C132" s="17" t="s">
        <v>206</v>
      </c>
      <c r="D132" s="18">
        <v>0.18</v>
      </c>
      <c r="E132" s="20">
        <v>0</v>
      </c>
      <c r="F132" s="20">
        <v>0</v>
      </c>
      <c r="G132" s="18">
        <v>0.18</v>
      </c>
      <c r="H132" s="20">
        <v>0</v>
      </c>
      <c r="I132" s="18">
        <v>0.13200000000000001</v>
      </c>
      <c r="J132" s="20">
        <v>0</v>
      </c>
      <c r="K132" s="20">
        <v>0</v>
      </c>
      <c r="L132" s="18">
        <v>0.13200000000000001</v>
      </c>
      <c r="M132" s="20">
        <v>0</v>
      </c>
      <c r="N132" s="15">
        <f t="shared" si="50"/>
        <v>-4.7999999999999987E-2</v>
      </c>
      <c r="O132" s="38">
        <v>0</v>
      </c>
      <c r="P132" s="13">
        <v>0</v>
      </c>
      <c r="Q132" s="38">
        <v>0</v>
      </c>
      <c r="R132" s="13">
        <v>0</v>
      </c>
      <c r="S132" s="38">
        <v>0</v>
      </c>
      <c r="T132" s="15">
        <f t="shared" si="51"/>
        <v>-4.7999999999999987E-2</v>
      </c>
      <c r="U132" s="38">
        <f t="shared" si="52"/>
        <v>0</v>
      </c>
      <c r="V132" s="13">
        <v>0</v>
      </c>
      <c r="W132" s="38">
        <v>0</v>
      </c>
      <c r="X132" s="25"/>
    </row>
    <row r="133" spans="1:24" ht="63" x14ac:dyDescent="0.25">
      <c r="A133" s="57" t="s">
        <v>156</v>
      </c>
      <c r="B133" s="28" t="s">
        <v>157</v>
      </c>
      <c r="C133" s="17" t="s">
        <v>207</v>
      </c>
      <c r="D133" s="18">
        <v>0.23</v>
      </c>
      <c r="E133" s="20">
        <v>0</v>
      </c>
      <c r="F133" s="20">
        <v>0</v>
      </c>
      <c r="G133" s="18">
        <v>0.23</v>
      </c>
      <c r="H133" s="20">
        <v>0</v>
      </c>
      <c r="I133" s="18">
        <v>0.16400000000000001</v>
      </c>
      <c r="J133" s="20">
        <v>0</v>
      </c>
      <c r="K133" s="20">
        <v>0</v>
      </c>
      <c r="L133" s="18">
        <v>0.16400000000000001</v>
      </c>
      <c r="M133" s="20">
        <v>0</v>
      </c>
      <c r="N133" s="15">
        <f t="shared" si="50"/>
        <v>-6.6000000000000003E-2</v>
      </c>
      <c r="O133" s="38">
        <v>0</v>
      </c>
      <c r="P133" s="13">
        <v>0</v>
      </c>
      <c r="Q133" s="38">
        <v>0</v>
      </c>
      <c r="R133" s="13">
        <v>0</v>
      </c>
      <c r="S133" s="38">
        <v>0</v>
      </c>
      <c r="T133" s="15">
        <f t="shared" si="51"/>
        <v>-6.6000000000000003E-2</v>
      </c>
      <c r="U133" s="38">
        <f t="shared" si="52"/>
        <v>0</v>
      </c>
      <c r="V133" s="13">
        <v>0</v>
      </c>
      <c r="W133" s="38">
        <v>0</v>
      </c>
      <c r="X133" s="25"/>
    </row>
    <row r="134" spans="1:24" s="8" customFormat="1" ht="29.25" customHeight="1" x14ac:dyDescent="0.25">
      <c r="A134" s="59" t="s">
        <v>78</v>
      </c>
      <c r="B134" s="47" t="s">
        <v>36</v>
      </c>
      <c r="C134" s="9" t="s">
        <v>77</v>
      </c>
      <c r="D134" s="11">
        <f t="shared" ref="D134" si="60">D135+D136+D137</f>
        <v>1.2230000000000001</v>
      </c>
      <c r="E134" s="15">
        <v>0</v>
      </c>
      <c r="F134" s="15">
        <v>0</v>
      </c>
      <c r="G134" s="11">
        <f t="shared" ref="G134" si="61">G135+G136+G137</f>
        <v>1.2230000000000001</v>
      </c>
      <c r="H134" s="15">
        <v>0</v>
      </c>
      <c r="I134" s="11">
        <f t="shared" ref="I134" si="62">I135+I136+I137</f>
        <v>1.228</v>
      </c>
      <c r="J134" s="15">
        <v>0</v>
      </c>
      <c r="K134" s="15">
        <v>0</v>
      </c>
      <c r="L134" s="11">
        <f t="shared" ref="L134" si="63">L135+L136+L137</f>
        <v>1.228</v>
      </c>
      <c r="M134" s="15">
        <v>0</v>
      </c>
      <c r="N134" s="15">
        <f t="shared" si="50"/>
        <v>4.9999999999998934E-3</v>
      </c>
      <c r="O134" s="38">
        <f t="shared" si="53"/>
        <v>1.0040883074407194</v>
      </c>
      <c r="P134" s="13">
        <v>0</v>
      </c>
      <c r="Q134" s="38">
        <v>0</v>
      </c>
      <c r="R134" s="13">
        <v>0</v>
      </c>
      <c r="S134" s="38">
        <v>0</v>
      </c>
      <c r="T134" s="15">
        <f t="shared" si="51"/>
        <v>4.9999999999998934E-3</v>
      </c>
      <c r="U134" s="38">
        <f t="shared" si="52"/>
        <v>1.0040883074407194</v>
      </c>
      <c r="V134" s="13">
        <v>0</v>
      </c>
      <c r="W134" s="38">
        <v>0</v>
      </c>
      <c r="X134" s="24"/>
    </row>
    <row r="135" spans="1:24" ht="22.5" customHeight="1" x14ac:dyDescent="0.25">
      <c r="A135" s="60" t="s">
        <v>80</v>
      </c>
      <c r="B135" s="28" t="s">
        <v>158</v>
      </c>
      <c r="C135" s="17" t="s">
        <v>208</v>
      </c>
      <c r="D135" s="18">
        <v>0</v>
      </c>
      <c r="E135" s="20">
        <v>0</v>
      </c>
      <c r="F135" s="20">
        <v>0</v>
      </c>
      <c r="G135" s="18">
        <v>0</v>
      </c>
      <c r="H135" s="20">
        <v>0</v>
      </c>
      <c r="I135" s="18">
        <v>0</v>
      </c>
      <c r="J135" s="20">
        <v>0</v>
      </c>
      <c r="K135" s="20">
        <v>0</v>
      </c>
      <c r="L135" s="18">
        <v>0</v>
      </c>
      <c r="M135" s="20">
        <v>0</v>
      </c>
      <c r="N135" s="15">
        <f t="shared" si="50"/>
        <v>0</v>
      </c>
      <c r="O135" s="38">
        <v>0</v>
      </c>
      <c r="P135" s="13">
        <v>0</v>
      </c>
      <c r="Q135" s="38">
        <v>0</v>
      </c>
      <c r="R135" s="13">
        <v>0</v>
      </c>
      <c r="S135" s="38">
        <v>0</v>
      </c>
      <c r="T135" s="15">
        <f t="shared" si="51"/>
        <v>0</v>
      </c>
      <c r="U135" s="38">
        <f t="shared" si="52"/>
        <v>0</v>
      </c>
      <c r="V135" s="13">
        <v>0</v>
      </c>
      <c r="W135" s="38">
        <v>0</v>
      </c>
      <c r="X135" s="25"/>
    </row>
    <row r="136" spans="1:24" ht="36.75" customHeight="1" x14ac:dyDescent="0.25">
      <c r="A136" s="60" t="s">
        <v>81</v>
      </c>
      <c r="B136" s="28" t="s">
        <v>159</v>
      </c>
      <c r="C136" s="17" t="s">
        <v>209</v>
      </c>
      <c r="D136" s="18">
        <v>1.2230000000000001</v>
      </c>
      <c r="E136" s="20">
        <v>0</v>
      </c>
      <c r="F136" s="20">
        <v>0</v>
      </c>
      <c r="G136" s="18">
        <v>1.2230000000000001</v>
      </c>
      <c r="H136" s="20">
        <v>0</v>
      </c>
      <c r="I136" s="18">
        <v>1.228</v>
      </c>
      <c r="J136" s="20">
        <v>0</v>
      </c>
      <c r="K136" s="20">
        <v>0</v>
      </c>
      <c r="L136" s="18">
        <v>1.228</v>
      </c>
      <c r="M136" s="20">
        <v>0</v>
      </c>
      <c r="N136" s="15">
        <f t="shared" si="50"/>
        <v>4.9999999999998934E-3</v>
      </c>
      <c r="O136" s="38">
        <v>0</v>
      </c>
      <c r="P136" s="13">
        <v>0</v>
      </c>
      <c r="Q136" s="38">
        <v>0</v>
      </c>
      <c r="R136" s="13">
        <v>0</v>
      </c>
      <c r="S136" s="38">
        <v>0</v>
      </c>
      <c r="T136" s="15">
        <f t="shared" si="51"/>
        <v>4.9999999999998934E-3</v>
      </c>
      <c r="U136" s="38">
        <v>0</v>
      </c>
      <c r="V136" s="13">
        <v>0</v>
      </c>
      <c r="W136" s="38">
        <v>0</v>
      </c>
      <c r="X136" s="25"/>
    </row>
    <row r="137" spans="1:24" ht="33" customHeight="1" x14ac:dyDescent="0.25">
      <c r="A137" s="60" t="s">
        <v>160</v>
      </c>
      <c r="B137" s="28" t="s">
        <v>161</v>
      </c>
      <c r="C137" s="17" t="s">
        <v>210</v>
      </c>
      <c r="D137" s="18">
        <v>0</v>
      </c>
      <c r="E137" s="20">
        <v>0</v>
      </c>
      <c r="F137" s="20">
        <v>0</v>
      </c>
      <c r="G137" s="18">
        <v>0</v>
      </c>
      <c r="H137" s="20">
        <v>0</v>
      </c>
      <c r="I137" s="18">
        <v>0</v>
      </c>
      <c r="J137" s="20">
        <v>0</v>
      </c>
      <c r="K137" s="20">
        <v>0</v>
      </c>
      <c r="L137" s="18">
        <v>0</v>
      </c>
      <c r="M137" s="20">
        <v>0</v>
      </c>
      <c r="N137" s="15">
        <f t="shared" si="50"/>
        <v>0</v>
      </c>
      <c r="O137" s="38">
        <v>0</v>
      </c>
      <c r="P137" s="13">
        <v>0</v>
      </c>
      <c r="Q137" s="38">
        <v>0</v>
      </c>
      <c r="R137" s="13">
        <v>0</v>
      </c>
      <c r="S137" s="38">
        <v>0</v>
      </c>
      <c r="T137" s="15">
        <f t="shared" si="51"/>
        <v>0</v>
      </c>
      <c r="U137" s="38">
        <f t="shared" si="52"/>
        <v>0</v>
      </c>
      <c r="V137" s="13">
        <v>0</v>
      </c>
      <c r="W137" s="38">
        <v>0</v>
      </c>
      <c r="X137" s="25"/>
    </row>
    <row r="138" spans="1:24" s="8" customFormat="1" ht="33" customHeight="1" x14ac:dyDescent="0.25">
      <c r="A138" s="59" t="s">
        <v>79</v>
      </c>
      <c r="B138" s="29" t="s">
        <v>162</v>
      </c>
      <c r="C138" s="9" t="s">
        <v>77</v>
      </c>
      <c r="D138" s="13">
        <f>D139+D140+D141</f>
        <v>0.19799999999999998</v>
      </c>
      <c r="E138" s="15">
        <v>0</v>
      </c>
      <c r="F138" s="15">
        <v>0</v>
      </c>
      <c r="G138" s="13">
        <f>G139+G140+G141</f>
        <v>0.19799999999999998</v>
      </c>
      <c r="H138" s="15">
        <v>0</v>
      </c>
      <c r="I138" s="13">
        <f>I139+I140+I141</f>
        <v>0.16299999999999998</v>
      </c>
      <c r="J138" s="15">
        <v>0</v>
      </c>
      <c r="K138" s="15">
        <v>0</v>
      </c>
      <c r="L138" s="13">
        <f>L139+L140+L141</f>
        <v>0.16299999999999998</v>
      </c>
      <c r="M138" s="15">
        <v>0</v>
      </c>
      <c r="N138" s="15">
        <f t="shared" si="50"/>
        <v>-3.5000000000000003E-2</v>
      </c>
      <c r="O138" s="38">
        <f t="shared" si="53"/>
        <v>0.8232323232323232</v>
      </c>
      <c r="P138" s="13">
        <v>0</v>
      </c>
      <c r="Q138" s="38">
        <v>0</v>
      </c>
      <c r="R138" s="13">
        <v>0</v>
      </c>
      <c r="S138" s="38">
        <v>0</v>
      </c>
      <c r="T138" s="15">
        <f t="shared" si="51"/>
        <v>-3.5000000000000003E-2</v>
      </c>
      <c r="U138" s="38">
        <f t="shared" si="52"/>
        <v>0.8232323232323232</v>
      </c>
      <c r="V138" s="13">
        <v>0</v>
      </c>
      <c r="W138" s="38">
        <v>0</v>
      </c>
      <c r="X138" s="24"/>
    </row>
    <row r="139" spans="1:24" ht="33" customHeight="1" x14ac:dyDescent="0.25">
      <c r="A139" s="61" t="s">
        <v>82</v>
      </c>
      <c r="B139" s="28" t="s">
        <v>163</v>
      </c>
      <c r="C139" s="17" t="s">
        <v>211</v>
      </c>
      <c r="D139" s="18">
        <v>0.121</v>
      </c>
      <c r="E139" s="20">
        <v>0</v>
      </c>
      <c r="F139" s="20">
        <v>0</v>
      </c>
      <c r="G139" s="18">
        <v>0.121</v>
      </c>
      <c r="H139" s="20">
        <v>0</v>
      </c>
      <c r="I139" s="18">
        <v>8.5999999999999993E-2</v>
      </c>
      <c r="J139" s="20">
        <v>0</v>
      </c>
      <c r="K139" s="20">
        <v>0</v>
      </c>
      <c r="L139" s="18">
        <v>8.5999999999999993E-2</v>
      </c>
      <c r="M139" s="20">
        <v>0</v>
      </c>
      <c r="N139" s="15">
        <f t="shared" si="50"/>
        <v>-3.5000000000000003E-2</v>
      </c>
      <c r="O139" s="38">
        <f t="shared" si="53"/>
        <v>0.71074380165289253</v>
      </c>
      <c r="P139" s="13">
        <v>0</v>
      </c>
      <c r="Q139" s="38">
        <v>0</v>
      </c>
      <c r="R139" s="13">
        <v>0</v>
      </c>
      <c r="S139" s="38">
        <v>0</v>
      </c>
      <c r="T139" s="15">
        <f t="shared" si="51"/>
        <v>-3.5000000000000003E-2</v>
      </c>
      <c r="U139" s="38">
        <f t="shared" si="52"/>
        <v>0.71074380165289253</v>
      </c>
      <c r="V139" s="13">
        <v>0</v>
      </c>
      <c r="W139" s="38">
        <v>0</v>
      </c>
      <c r="X139" s="25"/>
    </row>
    <row r="140" spans="1:24" ht="33" customHeight="1" x14ac:dyDescent="0.25">
      <c r="A140" s="61" t="s">
        <v>83</v>
      </c>
      <c r="B140" s="28" t="s">
        <v>164</v>
      </c>
      <c r="C140" s="17" t="s">
        <v>212</v>
      </c>
      <c r="D140" s="18">
        <v>5.1999999999999998E-2</v>
      </c>
      <c r="E140" s="20">
        <v>0</v>
      </c>
      <c r="F140" s="20">
        <v>0</v>
      </c>
      <c r="G140" s="18">
        <v>5.1999999999999998E-2</v>
      </c>
      <c r="H140" s="20">
        <v>0</v>
      </c>
      <c r="I140" s="18">
        <v>5.1999999999999998E-2</v>
      </c>
      <c r="J140" s="20">
        <v>0</v>
      </c>
      <c r="K140" s="20">
        <v>0</v>
      </c>
      <c r="L140" s="18">
        <v>5.1999999999999998E-2</v>
      </c>
      <c r="M140" s="20">
        <v>0</v>
      </c>
      <c r="N140" s="15">
        <f t="shared" si="50"/>
        <v>0</v>
      </c>
      <c r="O140" s="38">
        <f t="shared" si="53"/>
        <v>1</v>
      </c>
      <c r="P140" s="13">
        <v>0</v>
      </c>
      <c r="Q140" s="38">
        <v>0</v>
      </c>
      <c r="R140" s="13">
        <v>0</v>
      </c>
      <c r="S140" s="38">
        <v>0</v>
      </c>
      <c r="T140" s="15">
        <f t="shared" si="51"/>
        <v>0</v>
      </c>
      <c r="U140" s="38">
        <f t="shared" si="52"/>
        <v>1</v>
      </c>
      <c r="V140" s="13">
        <v>0</v>
      </c>
      <c r="W140" s="38">
        <v>0</v>
      </c>
      <c r="X140" s="25"/>
    </row>
    <row r="141" spans="1:24" ht="33" customHeight="1" x14ac:dyDescent="0.25">
      <c r="A141" s="61" t="s">
        <v>84</v>
      </c>
      <c r="B141" s="21" t="s">
        <v>165</v>
      </c>
      <c r="C141" s="17" t="s">
        <v>213</v>
      </c>
      <c r="D141" s="18">
        <v>2.5000000000000001E-2</v>
      </c>
      <c r="E141" s="20">
        <v>0</v>
      </c>
      <c r="F141" s="20">
        <v>0</v>
      </c>
      <c r="G141" s="18">
        <v>2.5000000000000001E-2</v>
      </c>
      <c r="H141" s="20">
        <v>0</v>
      </c>
      <c r="I141" s="18">
        <v>2.5000000000000001E-2</v>
      </c>
      <c r="J141" s="20">
        <v>0</v>
      </c>
      <c r="K141" s="20">
        <v>0</v>
      </c>
      <c r="L141" s="18">
        <v>2.5000000000000001E-2</v>
      </c>
      <c r="M141" s="20">
        <v>0</v>
      </c>
      <c r="N141" s="15">
        <f t="shared" si="50"/>
        <v>0</v>
      </c>
      <c r="O141" s="38">
        <f t="shared" si="53"/>
        <v>1</v>
      </c>
      <c r="P141" s="13">
        <v>0</v>
      </c>
      <c r="Q141" s="38">
        <v>0</v>
      </c>
      <c r="R141" s="13">
        <v>0</v>
      </c>
      <c r="S141" s="38">
        <v>0</v>
      </c>
      <c r="T141" s="15">
        <f t="shared" si="51"/>
        <v>0</v>
      </c>
      <c r="U141" s="38">
        <f t="shared" si="52"/>
        <v>1</v>
      </c>
      <c r="V141" s="13">
        <v>0</v>
      </c>
      <c r="W141" s="38">
        <v>0</v>
      </c>
      <c r="X141" s="25"/>
    </row>
    <row r="142" spans="1:24" x14ac:dyDescent="0.25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</row>
    <row r="143" spans="1:24" x14ac:dyDescent="0.25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</row>
    <row r="144" spans="1:24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</row>
    <row r="145" spans="1:24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</row>
    <row r="146" spans="1:24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</row>
    <row r="147" spans="1:24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</row>
    <row r="148" spans="1:24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</row>
    <row r="149" spans="1:24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</row>
  </sheetData>
  <mergeCells count="37">
    <mergeCell ref="A11:X11"/>
    <mergeCell ref="A5:X5"/>
    <mergeCell ref="A6:X6"/>
    <mergeCell ref="G10:M10"/>
    <mergeCell ref="A8:O8"/>
    <mergeCell ref="R8:X8"/>
    <mergeCell ref="A9:N9"/>
    <mergeCell ref="S9:X9"/>
    <mergeCell ref="T10:X10"/>
    <mergeCell ref="A12:X12"/>
    <mergeCell ref="A13:X13"/>
    <mergeCell ref="A14:X14"/>
    <mergeCell ref="A15:X15"/>
    <mergeCell ref="A16:A20"/>
    <mergeCell ref="B16:B20"/>
    <mergeCell ref="C16:C20"/>
    <mergeCell ref="D16:M16"/>
    <mergeCell ref="N16:W17"/>
    <mergeCell ref="X16:X20"/>
    <mergeCell ref="D17:M17"/>
    <mergeCell ref="D18:H18"/>
    <mergeCell ref="I18:M18"/>
    <mergeCell ref="N18:O19"/>
    <mergeCell ref="P18:Q19"/>
    <mergeCell ref="L19:L20"/>
    <mergeCell ref="M19:M20"/>
    <mergeCell ref="T18:U19"/>
    <mergeCell ref="V18:W19"/>
    <mergeCell ref="D19:D20"/>
    <mergeCell ref="E19:E20"/>
    <mergeCell ref="F19:F20"/>
    <mergeCell ref="G19:G20"/>
    <mergeCell ref="H19:H20"/>
    <mergeCell ref="I19:I20"/>
    <mergeCell ref="J19:J20"/>
    <mergeCell ref="K19:K20"/>
    <mergeCell ref="R18:S19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9:B68">
      <formula1>900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кв.4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Валентина</cp:lastModifiedBy>
  <cp:lastPrinted>2020-01-15T12:30:45Z</cp:lastPrinted>
  <dcterms:created xsi:type="dcterms:W3CDTF">2009-07-27T10:10:26Z</dcterms:created>
  <dcterms:modified xsi:type="dcterms:W3CDTF">2020-02-13T11:38:27Z</dcterms:modified>
</cp:coreProperties>
</file>